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NKA-HP\Sdílené dokumenty\JIDELNÍČKY\Jídelníček MĚĎ POVRLY\"/>
    </mc:Choice>
  </mc:AlternateContent>
  <bookViews>
    <workbookView xWindow="-120" yWindow="-120" windowWidth="29040" windowHeight="15840"/>
  </bookViews>
  <sheets>
    <sheet name="Akt" sheetId="1" r:id="rId1"/>
    <sheet name="Vzor_dat" sheetId="2" r:id="rId2"/>
  </sheets>
  <definedNames>
    <definedName name="_xlnm.Print_Area" localSheetId="0">Akt!$A$1:$B$114</definedName>
    <definedName name="_xlnm.Print_Area" localSheetId="1">Vzor_dat!$A$1:$D$46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2" l="1"/>
  <c r="D101" i="2"/>
  <c r="D94" i="2"/>
  <c r="D93" i="2"/>
  <c r="D86" i="2"/>
  <c r="D85" i="2"/>
  <c r="D78" i="2"/>
  <c r="D77" i="2"/>
  <c r="D70" i="2"/>
  <c r="D69" i="2"/>
  <c r="D62" i="2"/>
  <c r="D61" i="2"/>
  <c r="D54" i="2"/>
  <c r="D53" i="2"/>
  <c r="D30" i="2"/>
  <c r="D47" i="2"/>
  <c r="D19" i="2"/>
  <c r="D17" i="2"/>
  <c r="D16" i="2"/>
  <c r="D15" i="2"/>
  <c r="D14" i="2"/>
  <c r="D13" i="2"/>
  <c r="D12" i="2"/>
  <c r="D3" i="2"/>
  <c r="A2" i="2"/>
  <c r="A3" i="2" s="1"/>
  <c r="A4" i="2" s="1"/>
  <c r="D100" i="2"/>
  <c r="D99" i="2"/>
  <c r="D98" i="2"/>
  <c r="D97" i="2"/>
  <c r="D96" i="2"/>
  <c r="D95" i="2"/>
  <c r="D92" i="2"/>
  <c r="D91" i="2"/>
  <c r="D90" i="2"/>
  <c r="D89" i="2"/>
  <c r="D88" i="2"/>
  <c r="D87" i="2"/>
  <c r="D84" i="2"/>
  <c r="D83" i="2"/>
  <c r="D82" i="2"/>
  <c r="D81" i="2"/>
  <c r="D80" i="2"/>
  <c r="D79" i="2"/>
  <c r="D76" i="2"/>
  <c r="D75" i="2"/>
  <c r="D74" i="2"/>
  <c r="D73" i="2"/>
  <c r="D72" i="2"/>
  <c r="D71" i="2"/>
  <c r="D68" i="2"/>
  <c r="D67" i="2"/>
  <c r="D66" i="2"/>
  <c r="D65" i="2"/>
  <c r="D64" i="2"/>
  <c r="D63" i="2"/>
  <c r="D60" i="2"/>
  <c r="D59" i="2"/>
  <c r="D58" i="2"/>
  <c r="D57" i="2"/>
  <c r="D56" i="2"/>
  <c r="D55" i="2"/>
  <c r="D52" i="2"/>
  <c r="D51" i="2"/>
  <c r="D50" i="2"/>
  <c r="D49" i="2"/>
  <c r="D48" i="2"/>
  <c r="A47" i="2"/>
  <c r="B51" i="1"/>
  <c r="D10" i="2"/>
  <c r="B8" i="1"/>
  <c r="A48" i="2" l="1"/>
  <c r="D46" i="2"/>
  <c r="D37" i="2"/>
  <c r="D28" i="2"/>
  <c r="D4" i="2"/>
  <c r="D5" i="2"/>
  <c r="D6" i="2"/>
  <c r="D7" i="2"/>
  <c r="D8" i="2"/>
  <c r="D11" i="2"/>
  <c r="D20" i="2"/>
  <c r="D21" i="2"/>
  <c r="D22" i="2"/>
  <c r="D23" i="2"/>
  <c r="D24" i="2"/>
  <c r="D25" i="2"/>
  <c r="D26" i="2"/>
  <c r="D29" i="2"/>
  <c r="D31" i="2"/>
  <c r="D32" i="2"/>
  <c r="D33" i="2"/>
  <c r="D34" i="2"/>
  <c r="D35" i="2"/>
  <c r="D38" i="2"/>
  <c r="D39" i="2"/>
  <c r="D40" i="2"/>
  <c r="D41" i="2"/>
  <c r="D42" i="2"/>
  <c r="D43" i="2"/>
  <c r="D44" i="2"/>
  <c r="D2" i="2"/>
  <c r="A5" i="2"/>
  <c r="A6" i="2" s="1"/>
  <c r="A7" i="2" s="1"/>
  <c r="A9" i="2" l="1"/>
  <c r="A8" i="2"/>
  <c r="A10" i="2" s="1"/>
  <c r="A49" i="2"/>
  <c r="A50" i="2" s="1"/>
  <c r="A51" i="2" s="1"/>
  <c r="A52" i="2" s="1"/>
  <c r="A53" i="2" s="1"/>
  <c r="A55" i="2" l="1"/>
  <c r="A56" i="2" s="1"/>
  <c r="A54" i="2"/>
  <c r="A11" i="2"/>
  <c r="A12" i="2" s="1"/>
  <c r="A13" i="2" s="1"/>
  <c r="A14" i="2" s="1"/>
  <c r="A15" i="2" s="1"/>
  <c r="A16" i="2" s="1"/>
  <c r="A18" i="2" l="1"/>
  <c r="A17" i="2"/>
  <c r="A19" i="2" s="1"/>
  <c r="A20" i="2" s="1"/>
  <c r="A21" i="2" s="1"/>
  <c r="A22" i="2" s="1"/>
  <c r="A23" i="2" s="1"/>
  <c r="A24" i="2" s="1"/>
  <c r="A57" i="2"/>
  <c r="A58" i="2" s="1"/>
  <c r="A59" i="2" s="1"/>
  <c r="A60" i="2" s="1"/>
  <c r="A61" i="2" s="1"/>
  <c r="A63" i="2" s="1"/>
  <c r="A64" i="2" l="1"/>
  <c r="A65" i="2" s="1"/>
  <c r="A66" i="2" s="1"/>
  <c r="A67" i="2" s="1"/>
  <c r="A68" i="2" s="1"/>
  <c r="A69" i="2" s="1"/>
  <c r="A71" i="2" s="1"/>
  <c r="A25" i="2"/>
  <c r="A62" i="2"/>
  <c r="A27" i="2" l="1"/>
  <c r="A26" i="2"/>
  <c r="A28" i="2" s="1"/>
  <c r="A29" i="2" s="1"/>
  <c r="A30" i="2" s="1"/>
  <c r="A31" i="2" s="1"/>
  <c r="A32" i="2" s="1"/>
  <c r="A33" i="2" s="1"/>
  <c r="A34" i="2" s="1"/>
  <c r="A72" i="2"/>
  <c r="A70" i="2"/>
  <c r="A35" i="2" l="1"/>
  <c r="A37" i="2" s="1"/>
  <c r="A38" i="2" s="1"/>
  <c r="A39" i="2" s="1"/>
  <c r="A40" i="2" s="1"/>
  <c r="A41" i="2" s="1"/>
  <c r="A42" i="2" s="1"/>
  <c r="A43" i="2" s="1"/>
  <c r="A36" i="2"/>
  <c r="A73" i="2"/>
  <c r="A74" i="2" s="1"/>
  <c r="A75" i="2" s="1"/>
  <c r="A76" i="2" s="1"/>
  <c r="A77" i="2" s="1"/>
  <c r="A79" i="2" s="1"/>
  <c r="A80" i="2" s="1"/>
  <c r="A81" i="2" s="1"/>
  <c r="A82" i="2" s="1"/>
  <c r="A44" i="2" l="1"/>
  <c r="A46" i="2" s="1"/>
  <c r="A45" i="2"/>
  <c r="A83" i="2"/>
  <c r="A84" i="2" s="1"/>
  <c r="A85" i="2" s="1"/>
  <c r="A87" i="2" s="1"/>
  <c r="A88" i="2" s="1"/>
  <c r="A89" i="2" s="1"/>
  <c r="A90" i="2" s="1"/>
  <c r="A91" i="2" s="1"/>
  <c r="A78" i="2"/>
  <c r="A86" i="2" l="1"/>
  <c r="A92" i="2"/>
  <c r="A93" i="2" s="1"/>
  <c r="A95" i="2" s="1"/>
  <c r="A96" i="2" s="1"/>
  <c r="A97" i="2" s="1"/>
  <c r="A98" i="2" s="1"/>
  <c r="A99" i="2" s="1"/>
  <c r="A100" i="2" s="1"/>
  <c r="A101" i="2" s="1"/>
  <c r="A102" i="2" s="1"/>
  <c r="A94" i="2" l="1"/>
</calcChain>
</file>

<file path=xl/sharedStrings.xml><?xml version="1.0" encoding="utf-8"?>
<sst xmlns="http://schemas.openxmlformats.org/spreadsheetml/2006/main" count="214" uniqueCount="93">
  <si>
    <t>J Í D E L N Í       L Í S T E K</t>
  </si>
  <si>
    <t>Datum</t>
  </si>
  <si>
    <t>Druh_jídla</t>
  </si>
  <si>
    <t>Alt_jídla</t>
  </si>
  <si>
    <t>Název</t>
  </si>
  <si>
    <t>Datum od:</t>
  </si>
  <si>
    <t>Datum do:</t>
  </si>
  <si>
    <t>týden</t>
  </si>
  <si>
    <t>Číslo alergenu</t>
  </si>
  <si>
    <r>
      <t xml:space="preserve">PONDĚLÍ        </t>
    </r>
    <r>
      <rPr>
        <sz val="12"/>
        <rFont val="Times New Roman"/>
        <family val="1"/>
        <charset val="238"/>
      </rPr>
      <t xml:space="preserve">  </t>
    </r>
    <r>
      <rPr>
        <b/>
        <sz val="7"/>
        <rFont val="Times New Roman"/>
        <family val="1"/>
        <charset val="238"/>
      </rPr>
      <t>1,2,3,6,7,9,14</t>
    </r>
    <r>
      <rPr>
        <sz val="5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</t>
    </r>
  </si>
  <si>
    <r>
      <rPr>
        <sz val="12"/>
        <rFont val="Times New Roman"/>
        <family val="1"/>
        <charset val="238"/>
      </rPr>
      <t>1,3,7,9,10</t>
    </r>
    <r>
      <rPr>
        <b/>
        <sz val="12"/>
        <rFont val="Times New Roman"/>
        <family val="1"/>
        <charset val="238"/>
      </rPr>
      <t xml:space="preserve">              1</t>
    </r>
    <r>
      <rPr>
        <sz val="12"/>
        <rFont val="Times New Roman"/>
        <family val="1"/>
        <charset val="238"/>
      </rPr>
      <t>.</t>
    </r>
    <r>
      <rPr>
        <sz val="12"/>
        <rFont val="Brush Script MT"/>
        <family val="4"/>
      </rPr>
      <t>jídlo:</t>
    </r>
  </si>
  <si>
    <r>
      <rPr>
        <sz val="12"/>
        <rFont val="Times New Roman"/>
        <family val="1"/>
        <charset val="238"/>
      </rPr>
      <t xml:space="preserve">1,3,7,14  </t>
    </r>
    <r>
      <rPr>
        <b/>
        <sz val="12"/>
        <rFont val="Times New Roman"/>
        <family val="1"/>
        <charset val="238"/>
      </rPr>
      <t xml:space="preserve">               2</t>
    </r>
    <r>
      <rPr>
        <sz val="12"/>
        <rFont val="Blackadder ITC"/>
        <family val="5"/>
      </rPr>
      <t>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</si>
  <si>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sz val="12"/>
        <rFont val="Times New Roman"/>
        <family val="1"/>
        <charset val="238"/>
      </rPr>
      <t xml:space="preserve">1,3,14 </t>
    </r>
    <r>
      <rPr>
        <b/>
        <sz val="12"/>
        <rFont val="Times New Roman"/>
        <family val="1"/>
        <charset val="238"/>
      </rPr>
      <t xml:space="preserve">                   3</t>
    </r>
    <r>
      <rPr>
        <sz val="12"/>
        <rFont val="Times New Roman"/>
        <family val="1"/>
        <charset val="238"/>
      </rPr>
      <t>.</t>
    </r>
    <r>
      <rPr>
        <sz val="12"/>
        <rFont val="Brush Script MT"/>
        <family val="4"/>
      </rPr>
      <t>jídlo</t>
    </r>
    <r>
      <rPr>
        <sz val="12"/>
        <rFont val="Blackadder ITC"/>
        <family val="5"/>
      </rPr>
      <t>:</t>
    </r>
  </si>
  <si>
    <r>
      <rPr>
        <sz val="12"/>
        <rFont val="Times New Roman"/>
        <family val="1"/>
        <charset val="238"/>
      </rPr>
      <t xml:space="preserve">1,3,14 </t>
    </r>
    <r>
      <rPr>
        <b/>
        <sz val="12"/>
        <rFont val="Times New Roman"/>
        <family val="1"/>
        <charset val="238"/>
      </rPr>
      <t xml:space="preserve">                   4</t>
    </r>
    <r>
      <rPr>
        <sz val="12"/>
        <rFont val="Times New Roman"/>
        <family val="1"/>
        <charset val="238"/>
      </rPr>
      <t>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</si>
  <si>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sz val="12"/>
        <rFont val="Times New Roman"/>
        <family val="1"/>
        <charset val="238"/>
      </rPr>
      <t xml:space="preserve">1,3,14 </t>
    </r>
    <r>
      <rPr>
        <b/>
        <sz val="12"/>
        <rFont val="Times New Roman"/>
        <family val="1"/>
        <charset val="238"/>
      </rPr>
      <t xml:space="preserve">                 </t>
    </r>
    <r>
      <rPr>
        <i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6.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</si>
  <si>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b/>
        <sz val="12"/>
        <rFont val="Times New Roman"/>
        <family val="1"/>
        <charset val="238"/>
      </rPr>
      <t xml:space="preserve">ÚTERÝ             </t>
    </r>
    <r>
      <rPr>
        <b/>
        <sz val="7"/>
        <rFont val="Times New Roman"/>
        <family val="1"/>
        <charset val="238"/>
      </rPr>
      <t xml:space="preserve"> 1,2,3,6,7,9,14  </t>
    </r>
    <r>
      <rPr>
        <b/>
        <sz val="12"/>
        <rFont val="Times New Roman"/>
        <family val="1"/>
        <charset val="238"/>
      </rPr>
      <t xml:space="preserve">    </t>
    </r>
    <r>
      <rPr>
        <sz val="12"/>
        <rFont val="Times New Roman"/>
        <family val="1"/>
        <charset val="238"/>
      </rPr>
      <t xml:space="preserve"> </t>
    </r>
  </si>
  <si>
    <r>
      <rPr>
        <sz val="12"/>
        <rFont val="Times New Roman"/>
        <family val="1"/>
        <charset val="238"/>
      </rPr>
      <t>1,3,7,14</t>
    </r>
    <r>
      <rPr>
        <b/>
        <sz val="12"/>
        <rFont val="Times New Roman"/>
        <family val="1"/>
        <charset val="238"/>
      </rPr>
      <t xml:space="preserve">                 2</t>
    </r>
    <r>
      <rPr>
        <sz val="12"/>
        <rFont val="Blackadder ITC"/>
        <family val="5"/>
      </rPr>
      <t>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</si>
  <si>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sz val="12"/>
        <rFont val="Times New Roman"/>
        <family val="1"/>
        <charset val="238"/>
      </rPr>
      <t>1,3,14</t>
    </r>
    <r>
      <rPr>
        <b/>
        <sz val="12"/>
        <rFont val="Times New Roman"/>
        <family val="1"/>
        <charset val="238"/>
      </rPr>
      <t xml:space="preserve">                    3</t>
    </r>
    <r>
      <rPr>
        <sz val="12"/>
        <rFont val="Times New Roman"/>
        <family val="1"/>
        <charset val="238"/>
      </rPr>
      <t>.</t>
    </r>
    <r>
      <rPr>
        <sz val="12"/>
        <rFont val="Brush Script MT"/>
        <family val="4"/>
      </rPr>
      <t>jídlo</t>
    </r>
    <r>
      <rPr>
        <sz val="12"/>
        <rFont val="Blackadder ITC"/>
        <family val="5"/>
      </rPr>
      <t>:</t>
    </r>
  </si>
  <si>
    <r>
      <rPr>
        <sz val="12"/>
        <rFont val="Times New Roman"/>
        <family val="1"/>
        <charset val="238"/>
      </rPr>
      <t xml:space="preserve">1,3,14 </t>
    </r>
    <r>
      <rPr>
        <b/>
        <sz val="12"/>
        <rFont val="Times New Roman"/>
        <family val="1"/>
        <charset val="238"/>
      </rPr>
      <t xml:space="preserve">                   5.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</si>
  <si>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sz val="12"/>
        <rFont val="Times New Roman"/>
        <family val="1"/>
        <charset val="238"/>
      </rPr>
      <t>1,3,14</t>
    </r>
    <r>
      <rPr>
        <b/>
        <sz val="12"/>
        <rFont val="Times New Roman"/>
        <family val="1"/>
        <charset val="238"/>
      </rPr>
      <t xml:space="preserve">                  </t>
    </r>
    <r>
      <rPr>
        <i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6.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</si>
  <si>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sz val="12"/>
        <rFont val="Times New Roman"/>
        <family val="1"/>
        <charset val="238"/>
      </rPr>
      <t>1,3,14</t>
    </r>
    <r>
      <rPr>
        <b/>
        <sz val="12"/>
        <rFont val="Times New Roman"/>
        <family val="1"/>
        <charset val="238"/>
      </rPr>
      <t xml:space="preserve">                    4</t>
    </r>
    <r>
      <rPr>
        <sz val="12"/>
        <rFont val="Times New Roman"/>
        <family val="1"/>
        <charset val="238"/>
      </rPr>
      <t>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</si>
  <si>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sz val="12"/>
        <rFont val="Times New Roman"/>
        <family val="1"/>
        <charset val="238"/>
      </rPr>
      <t>1,3,14</t>
    </r>
    <r>
      <rPr>
        <b/>
        <sz val="12"/>
        <rFont val="Times New Roman"/>
        <family val="1"/>
        <charset val="238"/>
      </rPr>
      <t xml:space="preserve">                    5.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</si>
  <si>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t xml:space="preserve">ČTVRTEK     </t>
    </r>
    <r>
      <rPr>
        <sz val="12"/>
        <rFont val="Times New Roman"/>
        <family val="1"/>
        <charset val="238"/>
      </rPr>
      <t xml:space="preserve">   </t>
    </r>
    <r>
      <rPr>
        <b/>
        <sz val="7"/>
        <rFont val="Times New Roman"/>
        <family val="1"/>
        <charset val="238"/>
      </rPr>
      <t>1,2,3,6,7,9,14</t>
    </r>
  </si>
  <si>
    <r>
      <rPr>
        <sz val="12"/>
        <rFont val="Times New Roman"/>
        <family val="1"/>
        <charset val="238"/>
      </rPr>
      <t xml:space="preserve">1,3,7     </t>
    </r>
    <r>
      <rPr>
        <b/>
        <sz val="12"/>
        <rFont val="Times New Roman"/>
        <family val="1"/>
        <charset val="238"/>
      </rPr>
      <t xml:space="preserve">                 1</t>
    </r>
    <r>
      <rPr>
        <sz val="12"/>
        <rFont val="Times New Roman"/>
        <family val="1"/>
        <charset val="238"/>
      </rPr>
      <t>.</t>
    </r>
    <r>
      <rPr>
        <sz val="12"/>
        <rFont val="Brush Script MT"/>
        <family val="4"/>
      </rPr>
      <t>jídlo:</t>
    </r>
  </si>
  <si>
    <r>
      <rPr>
        <sz val="12"/>
        <rFont val="Times New Roman"/>
        <family val="1"/>
        <charset val="238"/>
      </rPr>
      <t xml:space="preserve">1,3,7,14 </t>
    </r>
    <r>
      <rPr>
        <b/>
        <sz val="12"/>
        <rFont val="Times New Roman"/>
        <family val="1"/>
        <charset val="238"/>
      </rPr>
      <t xml:space="preserve">                2</t>
    </r>
    <r>
      <rPr>
        <sz val="12"/>
        <rFont val="Blackadder ITC"/>
        <family val="5"/>
      </rPr>
      <t>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</si>
  <si>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t>PÁTEK</t>
    </r>
    <r>
      <rPr>
        <sz val="12"/>
        <rFont val="Times New Roman"/>
        <family val="1"/>
        <charset val="238"/>
      </rPr>
      <t xml:space="preserve">               </t>
    </r>
    <r>
      <rPr>
        <b/>
        <sz val="7"/>
        <rFont val="Times New Roman"/>
        <family val="1"/>
        <charset val="238"/>
      </rPr>
      <t>1,2,3,6,7,9,14</t>
    </r>
  </si>
  <si>
    <r>
      <rPr>
        <sz val="12"/>
        <rFont val="Times New Roman"/>
        <family val="1"/>
        <charset val="238"/>
      </rPr>
      <t>1,3,7,10</t>
    </r>
    <r>
      <rPr>
        <b/>
        <sz val="12"/>
        <rFont val="Times New Roman"/>
        <family val="1"/>
        <charset val="238"/>
      </rPr>
      <t xml:space="preserve">                 1</t>
    </r>
    <r>
      <rPr>
        <sz val="12"/>
        <rFont val="Times New Roman"/>
        <family val="1"/>
        <charset val="238"/>
      </rPr>
      <t>.</t>
    </r>
    <r>
      <rPr>
        <sz val="12"/>
        <rFont val="Brush Script MT"/>
        <family val="4"/>
      </rPr>
      <t>jídlo:</t>
    </r>
  </si>
  <si>
    <r>
      <rPr>
        <sz val="12"/>
        <rFont val="Times New Roman"/>
        <family val="1"/>
        <charset val="238"/>
      </rPr>
      <t xml:space="preserve">1,3,9,14 </t>
    </r>
    <r>
      <rPr>
        <b/>
        <sz val="12"/>
        <rFont val="Times New Roman"/>
        <family val="1"/>
        <charset val="238"/>
      </rPr>
      <t xml:space="preserve">              </t>
    </r>
    <r>
      <rPr>
        <i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6.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</si>
  <si>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t>STŘEDA</t>
    </r>
    <r>
      <rPr>
        <sz val="12"/>
        <rFont val="Times New Roman"/>
        <family val="1"/>
        <charset val="238"/>
      </rPr>
      <t xml:space="preserve">       </t>
    </r>
    <r>
      <rPr>
        <sz val="7"/>
        <rFont val="Times New Roman"/>
        <family val="1"/>
        <charset val="238"/>
      </rPr>
      <t xml:space="preserve"> 1,</t>
    </r>
    <r>
      <rPr>
        <b/>
        <sz val="7"/>
        <rFont val="Times New Roman"/>
        <family val="1"/>
        <charset val="238"/>
      </rPr>
      <t>2,3,6,7,9,14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</t>
    </r>
  </si>
  <si>
    <t>TEPLÁ STRAVA</t>
  </si>
  <si>
    <t>CHLAZENÁ STRAVA</t>
  </si>
  <si>
    <t xml:space="preserve">ČTVRTEK  </t>
  </si>
  <si>
    <r>
      <rPr>
        <b/>
        <sz val="6"/>
        <rFont val="Times New Roman"/>
        <family val="1"/>
        <charset val="238"/>
      </rPr>
      <t>1,3,7,9,10,14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SPECIÁL</t>
    </r>
    <r>
      <rPr>
        <b/>
        <sz val="12"/>
        <rFont val="Times New Roman"/>
        <family val="1"/>
        <charset val="238"/>
      </rPr>
      <t xml:space="preserve"> 8.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</si>
  <si>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r>
      <rPr>
        <sz val="12"/>
        <rFont val="Times New Roman"/>
        <family val="1"/>
        <charset val="238"/>
      </rPr>
      <t xml:space="preserve">1,3,14 </t>
    </r>
    <r>
      <rPr>
        <b/>
        <sz val="12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FITNESS</t>
    </r>
    <r>
      <rPr>
        <b/>
        <sz val="12"/>
        <rFont val="Times New Roman"/>
        <family val="1"/>
        <charset val="238"/>
      </rPr>
      <t xml:space="preserve">  7.</t>
    </r>
    <r>
      <rPr>
        <sz val="12"/>
        <rFont val="Brush Script MT"/>
        <family val="4"/>
      </rPr>
      <t>jídlo</t>
    </r>
    <r>
      <rPr>
        <sz val="12"/>
        <rFont val="Times New Roman"/>
        <family val="1"/>
        <charset val="238"/>
      </rPr>
      <t>:</t>
    </r>
  </si>
  <si>
    <t>Poznámka</t>
  </si>
  <si>
    <t>Množstvý</t>
  </si>
  <si>
    <r>
      <t>NEDĚLE</t>
    </r>
    <r>
      <rPr>
        <sz val="11"/>
        <rFont val="Times New Roman"/>
        <family val="1"/>
        <charset val="238"/>
      </rPr>
      <t xml:space="preserve">           </t>
    </r>
  </si>
  <si>
    <r>
      <t>SOBOTA</t>
    </r>
    <r>
      <rPr>
        <sz val="11"/>
        <rFont val="Times New Roman"/>
        <family val="1"/>
        <charset val="238"/>
      </rPr>
      <t xml:space="preserve">            </t>
    </r>
  </si>
  <si>
    <r>
      <t>PÁTEK</t>
    </r>
    <r>
      <rPr>
        <sz val="11"/>
        <rFont val="Times New Roman"/>
        <family val="1"/>
        <charset val="238"/>
      </rPr>
      <t xml:space="preserve">          </t>
    </r>
  </si>
  <si>
    <r>
      <t>STŘEDA</t>
    </r>
    <r>
      <rPr>
        <sz val="11"/>
        <rFont val="Times New Roman"/>
        <family val="1"/>
        <charset val="238"/>
      </rPr>
      <t xml:space="preserve">       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   </t>
    </r>
  </si>
  <si>
    <r>
      <rPr>
        <b/>
        <sz val="11"/>
        <rFont val="Times New Roman"/>
        <family val="1"/>
        <charset val="238"/>
      </rPr>
      <t xml:space="preserve">ÚTERÝ             </t>
    </r>
    <r>
      <rPr>
        <sz val="11"/>
        <rFont val="Times New Roman"/>
        <family val="1"/>
        <charset val="238"/>
      </rPr>
      <t xml:space="preserve"> </t>
    </r>
  </si>
  <si>
    <r>
      <t xml:space="preserve">PONDĚLÍ        </t>
    </r>
    <r>
      <rPr>
        <sz val="11"/>
        <rFont val="Times New Roman"/>
        <family val="1"/>
        <charset val="238"/>
      </rPr>
      <t xml:space="preserve">          </t>
    </r>
  </si>
  <si>
    <t>Smažené "QUATTRO"(vepřové,kuřecí,sýr cihla,hermelín),brambor,tatarská omáčka</t>
  </si>
  <si>
    <t>Pečená kachna, červené zelí, houskový/bramborový knedlík</t>
  </si>
  <si>
    <t>Smažený kuřecí řízek XXL(250g), bramborový salát</t>
  </si>
  <si>
    <t>NÁHRADNÍ OBĚD</t>
  </si>
  <si>
    <t>Pikantní kuřecí směs(rajčata,paprika,feferonky,chilli,protlak),bramboráčky(6ks)</t>
  </si>
  <si>
    <t>Plněné bramborové knedlíky s uzeným masem, kysané zelí se slaninou a cibulkou</t>
  </si>
  <si>
    <t>Krupicová s vejcem</t>
  </si>
  <si>
    <t>Moravský vrabec se šťávou, kysané zelí, houskový knedlík</t>
  </si>
  <si>
    <t>Indické rizoto (v.plec,kukuřice,sterilované žampióny,kari,arašídy), okurka</t>
  </si>
  <si>
    <t xml:space="preserve">Těstoviny CARBONÁRA (uzené maso,smetana,kapie,kudrnka), strouhaný sýr </t>
  </si>
  <si>
    <t>Mexická fazolová směs s klobásou (3druhy fazole, kukuřice,feferonky), rýže</t>
  </si>
  <si>
    <t>Bramborové šišky s mákem a cukrem, káva 2v1</t>
  </si>
  <si>
    <t>Smažené rybí filé, brambor, kompot</t>
  </si>
  <si>
    <t>Kulajda s bramborem</t>
  </si>
  <si>
    <t>Kuřecí stehno na paprice (divoké koření,smetana), houskový knedlík</t>
  </si>
  <si>
    <t>Špagety po NEAPOLSKU (šunka,bílé víno,slanina,pomodoro,česnek,kudrnka), str.sýr</t>
  </si>
  <si>
    <t>Kovbojská pánev (h.maso,červené fazole,kukuřice,protlak), rýže</t>
  </si>
  <si>
    <t>Pikantní klobása, nastavovaná kaše s cibulkou, zelný salát s křenem</t>
  </si>
  <si>
    <t>Velký zeleninový salát s balkánským sýrem, pečivo</t>
  </si>
  <si>
    <t>Smažená sýrová jehla (eidam,uz.eidam), brambory, tatarská omáčka, zelný salát</t>
  </si>
  <si>
    <t>Hovězí se zeleninou a drobením</t>
  </si>
  <si>
    <t>Znojemská hovězí pečeně (okurka,slanina), rýže</t>
  </si>
  <si>
    <t>Kuřecí roláda, bramborová kaše, okurka</t>
  </si>
  <si>
    <t>Pikantní paprikáš z vepřového masa (klobása), těstoviny</t>
  </si>
  <si>
    <t>Domácí buchty s tvarohem, mákem a povidly, kakao</t>
  </si>
  <si>
    <t>Zapečené brambory s mletým hovězím masem (cibule,česnek,kečup,sýr), okurka</t>
  </si>
  <si>
    <t>Přírodní kuřecí steak se šunkou a sýrem, brambory, zeleninová obloha</t>
  </si>
  <si>
    <t>Kuřecí s těstovinou a zeleninou</t>
  </si>
  <si>
    <t>Hovězí guláš (majoránka,česnek,feferonky), houskový knedlík</t>
  </si>
  <si>
    <t>Smažený sekaný holandský řízek (v.maso,eidam), brambory,okurka</t>
  </si>
  <si>
    <t>Masová směs TRIKOLÓRA (kuřecí,vepřové a uzené maso,papriky,pórek,žampióny), rýže</t>
  </si>
  <si>
    <t>Mexické chilli con carné (3 druhy fazolí,v.plec,klobása,uzenina,cibule), chléb</t>
  </si>
  <si>
    <t xml:space="preserve">Salát Rumcajs (šunkový salám,okurky,cibule,majonéza,feferony,hořčice), pečivo </t>
  </si>
  <si>
    <t>Kuřecí ražniči (slanina,červená cibule,paprika), brambory, červená řepa</t>
  </si>
  <si>
    <t>Fazolová bílá</t>
  </si>
  <si>
    <t>Mleté masové koule v rajské omáčce, houskový knedlík</t>
  </si>
  <si>
    <t>Kuřecí nudličky s nivou (smetana,bešamel,pórek), těstoviny</t>
  </si>
  <si>
    <t xml:space="preserve">Vepřová krkovice ve vlastní šťávě, karotka v bešamelu, brambor </t>
  </si>
  <si>
    <t>Kuřecí stehno se šťávou, dušená zelenina na másle, rýže</t>
  </si>
  <si>
    <t>Lívanečky s džemem a skořicovým cukrem, bílá káva</t>
  </si>
  <si>
    <t>Smažený kuřecí řízek, bramborová kaše, okurka</t>
  </si>
  <si>
    <t>SANITÁRNÍ DEN-NEVAŘÍ SE</t>
  </si>
  <si>
    <t>Smažené rybí filé, brambor</t>
  </si>
  <si>
    <t>Kuskus se zeleninou a tuňákem (paprika,cuketa,lilek,rajče,kukuřičky,hrášek)</t>
  </si>
  <si>
    <t>Smažená sýrová jehla (eidam,uz.eidam), brambory, tatarská omáčka</t>
  </si>
  <si>
    <t>Kuřecí plátky na žampiónech, rýže s pórkem</t>
  </si>
  <si>
    <t>Domácí buchty s tvarohem, mákem a povidly, pitíčko</t>
  </si>
  <si>
    <t>Přírodní kuřecí steak se šunkou a sýrem, hranolky</t>
  </si>
  <si>
    <t>Plátek dušené šunky, salát z červené čočky (mrkev,č.cibule,celer,pórek,olivový olej,citron)</t>
  </si>
  <si>
    <t>Kuřecí ražniči (slanina,červená cibule,paprika), brambory</t>
  </si>
  <si>
    <t>Vepřová pečeně ve šťávě, šunková rýže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</si>
</sst>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Brush Script MT"/>
      <family val="4"/>
    </font>
    <font>
      <sz val="12"/>
      <name val="Blackadder ITC"/>
      <family val="5"/>
    </font>
    <font>
      <i/>
      <sz val="12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26"/>
      <name val="Times New Roman"/>
      <family val="1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4"/>
      <name val="Brush Script MT"/>
      <family val="4"/>
    </font>
    <font>
      <b/>
      <sz val="7"/>
      <name val="Times New Roman"/>
      <family val="1"/>
      <charset val="238"/>
    </font>
    <font>
      <sz val="5"/>
      <name val="Times New Roman"/>
      <family val="1"/>
      <charset val="238"/>
    </font>
    <font>
      <sz val="7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7" fillId="0" borderId="0" xfId="0" applyFont="1" applyAlignme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center" readingOrder="1"/>
    </xf>
    <xf numFmtId="14" fontId="0" fillId="0" borderId="0" xfId="0" applyNumberFormat="1"/>
    <xf numFmtId="14" fontId="13" fillId="0" borderId="0" xfId="0" applyNumberFormat="1" applyFont="1" applyAlignment="1">
      <alignment horizontal="left" vertical="center" readingOrder="1"/>
    </xf>
    <xf numFmtId="0" fontId="15" fillId="0" borderId="0" xfId="0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16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/>
    <xf numFmtId="0" fontId="3" fillId="0" borderId="0" xfId="0" applyFont="1" applyAlignment="1"/>
    <xf numFmtId="14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" fillId="0" borderId="1" xfId="0" applyFont="1" applyBorder="1"/>
    <xf numFmtId="0" fontId="26" fillId="0" borderId="0" xfId="0" applyFont="1"/>
    <xf numFmtId="0" fontId="27" fillId="0" borderId="0" xfId="0" applyFont="1" applyAlignment="1"/>
    <xf numFmtId="0" fontId="25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1" applyFont="1" applyBorder="1"/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1" applyFont="1" applyAlignment="1">
      <alignment horizontal="left"/>
    </xf>
  </cellXfs>
  <cellStyles count="4">
    <cellStyle name="Hypertextový odkaz 2" xfId="3"/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133350</xdr:rowOff>
    </xdr:from>
    <xdr:to>
      <xdr:col>0</xdr:col>
      <xdr:colOff>247650</xdr:colOff>
      <xdr:row>60</xdr:row>
      <xdr:rowOff>133350</xdr:rowOff>
    </xdr:to>
    <xdr:sp macro="" textlink="">
      <xdr:nvSpPr>
        <xdr:cNvPr id="1728" name="Text Box 1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0" y="12639675"/>
          <a:ext cx="247650" cy="161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114300</xdr:colOff>
      <xdr:row>0</xdr:row>
      <xdr:rowOff>36234</xdr:rowOff>
    </xdr:from>
    <xdr:to>
      <xdr:col>1</xdr:col>
      <xdr:colOff>1162050</xdr:colOff>
      <xdr:row>3</xdr:row>
      <xdr:rowOff>133350</xdr:rowOff>
    </xdr:to>
    <xdr:pic>
      <xdr:nvPicPr>
        <xdr:cNvPr id="1729" name="obrázek 1" descr="logo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6234"/>
          <a:ext cx="2705100" cy="697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3657600</xdr:colOff>
      <xdr:row>0</xdr:row>
      <xdr:rowOff>9525</xdr:rowOff>
    </xdr:from>
    <xdr:to>
      <xdr:col>2</xdr:col>
      <xdr:colOff>0</xdr:colOff>
      <xdr:row>4</xdr:row>
      <xdr:rowOff>219075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000625" y="9525"/>
          <a:ext cx="1685925" cy="10096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ts val="1000"/>
            </a:lnSpc>
          </a:pPr>
          <a:r>
            <a:rPr lang="cs-CZ" sz="900" b="1">
              <a:effectLst/>
              <a:latin typeface="+mn-lt"/>
              <a:ea typeface="+mn-ea"/>
              <a:cs typeface="+mn-cs"/>
            </a:rPr>
            <a:t>Jídelna OTTO DĚČÍN s.r.o.</a:t>
          </a:r>
          <a:endParaRPr lang="cs-CZ" sz="900"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cs-CZ" sz="900" b="1">
              <a:effectLst/>
              <a:latin typeface="+mn-lt"/>
              <a:ea typeface="+mn-ea"/>
              <a:cs typeface="+mn-cs"/>
            </a:rPr>
            <a:t>Středisko JORDANKA</a:t>
          </a:r>
        </a:p>
        <a:p>
          <a:pPr>
            <a:lnSpc>
              <a:spcPts val="1000"/>
            </a:lnSpc>
          </a:pPr>
          <a:r>
            <a:rPr lang="cs-CZ" sz="900">
              <a:effectLst/>
              <a:latin typeface="+mn-lt"/>
              <a:ea typeface="+mn-ea"/>
              <a:cs typeface="+mn-cs"/>
            </a:rPr>
            <a:t>Tržní</a:t>
          </a:r>
          <a:r>
            <a:rPr lang="cs-CZ" sz="900" baseline="0">
              <a:effectLst/>
              <a:latin typeface="+mn-lt"/>
              <a:ea typeface="+mn-ea"/>
              <a:cs typeface="+mn-cs"/>
            </a:rPr>
            <a:t> 1873/2</a:t>
          </a:r>
          <a:endParaRPr lang="cs-CZ" sz="900"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cs-CZ" sz="900">
              <a:effectLst/>
              <a:latin typeface="+mn-lt"/>
              <a:ea typeface="+mn-ea"/>
              <a:cs typeface="+mn-cs"/>
            </a:rPr>
            <a:t>405 02 Děčín IV        </a:t>
          </a:r>
        </a:p>
        <a:p>
          <a:pPr>
            <a:lnSpc>
              <a:spcPts val="1000"/>
            </a:lnSpc>
          </a:pPr>
          <a:r>
            <a:rPr lang="cs-CZ" sz="900">
              <a:effectLst/>
              <a:latin typeface="+mn-lt"/>
              <a:ea typeface="+mn-ea"/>
              <a:cs typeface="+mn-cs"/>
            </a:rPr>
            <a:t>Česká republika </a:t>
          </a:r>
        </a:p>
        <a:p>
          <a:pPr>
            <a:lnSpc>
              <a:spcPts val="900"/>
            </a:lnSpc>
          </a:pPr>
          <a:r>
            <a:rPr lang="cs-CZ" sz="900">
              <a:effectLst/>
              <a:latin typeface="+mn-lt"/>
              <a:ea typeface="+mn-ea"/>
              <a:cs typeface="+mn-cs"/>
            </a:rPr>
            <a:t>Tel:734 449 526 / www.jotto.cz</a:t>
          </a:r>
        </a:p>
        <a:p>
          <a:pPr algn="l" rtl="0">
            <a:lnSpc>
              <a:spcPts val="1900"/>
            </a:lnSpc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cs-CZ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  <a:p>
          <a:pPr algn="l" rtl="0">
            <a:lnSpc>
              <a:spcPts val="1000"/>
            </a:lnSpc>
            <a:defRPr sz="1000"/>
          </a:pP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1695450</xdr:colOff>
      <xdr:row>0</xdr:row>
      <xdr:rowOff>47625</xdr:rowOff>
    </xdr:from>
    <xdr:to>
      <xdr:col>1</xdr:col>
      <xdr:colOff>3400425</xdr:colOff>
      <xdr:row>5</xdr:row>
      <xdr:rowOff>0</xdr:rowOff>
    </xdr:to>
    <xdr:pic>
      <xdr:nvPicPr>
        <xdr:cNvPr id="1731" name="obrázek 24" descr="j0412630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7625"/>
          <a:ext cx="1704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topLeftCell="A37" zoomScaleSheetLayoutView="100" workbookViewId="0">
      <selection activeCell="B53" sqref="B53:B114"/>
    </sheetView>
  </sheetViews>
  <sheetFormatPr defaultRowHeight="12.75"/>
  <cols>
    <col min="1" max="1" width="24.85546875" customWidth="1"/>
    <col min="2" max="2" width="81.85546875" customWidth="1"/>
    <col min="3" max="3" width="19" customWidth="1"/>
    <col min="4" max="4" width="12.7109375" bestFit="1" customWidth="1"/>
  </cols>
  <sheetData>
    <row r="1" spans="1:4" ht="15.95" customHeight="1">
      <c r="B1" s="9"/>
      <c r="C1" s="3" t="s">
        <v>5</v>
      </c>
      <c r="D1" s="13">
        <v>44200</v>
      </c>
    </row>
    <row r="2" spans="1:4" ht="15.95" customHeight="1">
      <c r="C2" s="3" t="s">
        <v>6</v>
      </c>
      <c r="D2" s="13">
        <v>44204</v>
      </c>
    </row>
    <row r="3" spans="1:4" ht="15.95" customHeight="1">
      <c r="C3" s="4" t="s">
        <v>7</v>
      </c>
      <c r="D3" s="14">
        <v>-1</v>
      </c>
    </row>
    <row r="4" spans="1:4" ht="15.95" customHeight="1">
      <c r="C4" s="6"/>
      <c r="D4" s="11"/>
    </row>
    <row r="5" spans="1:4" ht="18" customHeight="1">
      <c r="B5" s="1"/>
      <c r="C5" s="4"/>
      <c r="D5" s="11"/>
    </row>
    <row r="6" spans="1:4" ht="30" customHeight="1">
      <c r="A6" s="42" t="s">
        <v>0</v>
      </c>
      <c r="B6" s="42"/>
      <c r="D6" s="11"/>
    </row>
    <row r="7" spans="1:4" ht="23.25" customHeight="1">
      <c r="A7" s="24" t="s">
        <v>29</v>
      </c>
    </row>
    <row r="8" spans="1:4" ht="18">
      <c r="A8" s="16" t="s">
        <v>8</v>
      </c>
      <c r="B8" s="17" t="str">
        <f>CONCATENATE(IF((WEEKNUM(D1)+$D$3)&lt;10,CONCATENATE("0",(WEEKNUM(D1)+$D$3)),(WEEKNUM(D1)+$D$3)),". týden   od ",TEXT($D$1,"dd.mm.rrrr"),"          do    ",TEXT($D$2,"dd.mm.rrrr"))</f>
        <v>01. týden   od 04.01.2021          do    08.01.2021</v>
      </c>
    </row>
    <row r="9" spans="1:4" ht="18" customHeight="1">
      <c r="A9" s="2" t="s">
        <v>9</v>
      </c>
      <c r="B9" s="15" t="s">
        <v>48</v>
      </c>
      <c r="C9" s="7"/>
    </row>
    <row r="10" spans="1:4" ht="18" customHeight="1">
      <c r="A10" s="18" t="s">
        <v>10</v>
      </c>
      <c r="B10" s="15" t="s">
        <v>49</v>
      </c>
      <c r="C10" s="5"/>
    </row>
    <row r="11" spans="1:4" ht="18" customHeight="1">
      <c r="A11" s="18" t="s">
        <v>11</v>
      </c>
      <c r="B11" s="15" t="s">
        <v>50</v>
      </c>
      <c r="C11" s="5"/>
    </row>
    <row r="12" spans="1:4" ht="18" customHeight="1">
      <c r="A12" s="18" t="s">
        <v>12</v>
      </c>
      <c r="B12" s="15" t="s">
        <v>51</v>
      </c>
      <c r="C12" s="5"/>
    </row>
    <row r="13" spans="1:4" ht="18" customHeight="1">
      <c r="A13" s="18" t="s">
        <v>13</v>
      </c>
      <c r="B13" s="15" t="s">
        <v>52</v>
      </c>
      <c r="C13" s="5"/>
    </row>
    <row r="14" spans="1:4" ht="18" customHeight="1">
      <c r="A14" s="18" t="s">
        <v>18</v>
      </c>
      <c r="B14" s="15" t="s">
        <v>53</v>
      </c>
      <c r="C14" s="5"/>
    </row>
    <row r="15" spans="1:4" ht="18" customHeight="1">
      <c r="A15" s="19" t="s">
        <v>14</v>
      </c>
      <c r="B15" s="15" t="s">
        <v>54</v>
      </c>
      <c r="C15" s="10"/>
    </row>
    <row r="16" spans="1:4" ht="18" customHeight="1" thickBot="1">
      <c r="A16" s="20" t="s">
        <v>32</v>
      </c>
      <c r="B16" s="40" t="s">
        <v>47</v>
      </c>
      <c r="C16" s="10"/>
    </row>
    <row r="17" spans="1:3" ht="18" customHeight="1">
      <c r="A17" s="21" t="s">
        <v>15</v>
      </c>
      <c r="B17" s="15" t="s">
        <v>55</v>
      </c>
      <c r="C17" s="10"/>
    </row>
    <row r="18" spans="1:3" ht="18" customHeight="1">
      <c r="A18" s="18" t="s">
        <v>10</v>
      </c>
      <c r="B18" s="15" t="s">
        <v>56</v>
      </c>
      <c r="C18" s="5"/>
    </row>
    <row r="19" spans="1:3" ht="18" customHeight="1">
      <c r="A19" s="18" t="s">
        <v>16</v>
      </c>
      <c r="B19" s="15" t="s">
        <v>57</v>
      </c>
      <c r="C19" s="10"/>
    </row>
    <row r="20" spans="1:3" ht="18" customHeight="1">
      <c r="A20" s="18" t="s">
        <v>17</v>
      </c>
      <c r="B20" s="15" t="s">
        <v>58</v>
      </c>
      <c r="C20" s="5"/>
    </row>
    <row r="21" spans="1:3" ht="18" customHeight="1">
      <c r="A21" s="18" t="s">
        <v>13</v>
      </c>
      <c r="B21" s="15" t="s">
        <v>59</v>
      </c>
      <c r="C21" s="5"/>
    </row>
    <row r="22" spans="1:3" ht="18" customHeight="1">
      <c r="A22" s="18" t="s">
        <v>18</v>
      </c>
      <c r="B22" s="15" t="s">
        <v>60</v>
      </c>
      <c r="C22" s="5"/>
    </row>
    <row r="23" spans="1:3" ht="18" customHeight="1">
      <c r="A23" s="19" t="s">
        <v>19</v>
      </c>
      <c r="B23" s="15" t="s">
        <v>61</v>
      </c>
      <c r="C23" s="10"/>
    </row>
    <row r="24" spans="1:3" ht="18" customHeight="1" thickBot="1">
      <c r="A24" s="20" t="s">
        <v>32</v>
      </c>
      <c r="B24" s="38" t="s">
        <v>43</v>
      </c>
      <c r="C24" s="10"/>
    </row>
    <row r="25" spans="1:3" ht="18" customHeight="1">
      <c r="A25" s="2" t="s">
        <v>28</v>
      </c>
      <c r="B25" s="15" t="s">
        <v>62</v>
      </c>
      <c r="C25" s="10"/>
    </row>
    <row r="26" spans="1:3" ht="18" customHeight="1">
      <c r="A26" s="22" t="s">
        <v>10</v>
      </c>
      <c r="B26" s="15" t="s">
        <v>63</v>
      </c>
      <c r="C26" s="5"/>
    </row>
    <row r="27" spans="1:3" ht="18" customHeight="1">
      <c r="A27" s="22" t="s">
        <v>16</v>
      </c>
      <c r="B27" s="15" t="s">
        <v>64</v>
      </c>
      <c r="C27" s="5"/>
    </row>
    <row r="28" spans="1:3" ht="18" customHeight="1">
      <c r="A28" s="22" t="s">
        <v>12</v>
      </c>
      <c r="B28" s="15" t="s">
        <v>65</v>
      </c>
      <c r="C28" s="5"/>
    </row>
    <row r="29" spans="1:3" ht="18" customHeight="1">
      <c r="A29" s="22" t="s">
        <v>20</v>
      </c>
      <c r="B29" s="15" t="s">
        <v>66</v>
      </c>
      <c r="C29" s="5"/>
    </row>
    <row r="30" spans="1:3" ht="18" customHeight="1">
      <c r="A30" s="22" t="s">
        <v>21</v>
      </c>
      <c r="B30" s="15" t="s">
        <v>67</v>
      </c>
      <c r="C30" s="5"/>
    </row>
    <row r="31" spans="1:3" ht="18" customHeight="1">
      <c r="A31" s="23" t="s">
        <v>19</v>
      </c>
      <c r="B31" s="15" t="s">
        <v>68</v>
      </c>
      <c r="C31" s="10"/>
    </row>
    <row r="32" spans="1:3" ht="18" customHeight="1" thickBot="1">
      <c r="A32" s="20" t="s">
        <v>32</v>
      </c>
      <c r="B32" s="32" t="s">
        <v>46</v>
      </c>
      <c r="C32" s="10"/>
    </row>
    <row r="33" spans="1:3" ht="18" customHeight="1">
      <c r="A33" s="2" t="s">
        <v>22</v>
      </c>
      <c r="B33" s="15" t="s">
        <v>69</v>
      </c>
      <c r="C33" s="10"/>
    </row>
    <row r="34" spans="1:3" ht="18" customHeight="1">
      <c r="A34" s="22" t="s">
        <v>23</v>
      </c>
      <c r="B34" s="15" t="s">
        <v>70</v>
      </c>
      <c r="C34" s="5"/>
    </row>
    <row r="35" spans="1:3" ht="18" customHeight="1">
      <c r="A35" s="22" t="s">
        <v>24</v>
      </c>
      <c r="B35" s="15" t="s">
        <v>71</v>
      </c>
      <c r="C35" s="5"/>
    </row>
    <row r="36" spans="1:3" ht="18" customHeight="1">
      <c r="A36" s="22" t="s">
        <v>12</v>
      </c>
      <c r="B36" s="43" t="s">
        <v>72</v>
      </c>
      <c r="C36" s="5"/>
    </row>
    <row r="37" spans="1:3" ht="18" customHeight="1">
      <c r="A37" s="22" t="s">
        <v>20</v>
      </c>
      <c r="B37" s="15" t="s">
        <v>73</v>
      </c>
      <c r="C37" s="5"/>
    </row>
    <row r="38" spans="1:3" ht="18" customHeight="1">
      <c r="A38" s="22" t="s">
        <v>18</v>
      </c>
      <c r="B38" s="15" t="s">
        <v>74</v>
      </c>
      <c r="C38" s="5"/>
    </row>
    <row r="39" spans="1:3" ht="18" customHeight="1">
      <c r="A39" s="23" t="s">
        <v>19</v>
      </c>
      <c r="B39" s="15" t="s">
        <v>75</v>
      </c>
      <c r="C39" s="10"/>
    </row>
    <row r="40" spans="1:3" ht="18" customHeight="1" thickBot="1">
      <c r="A40" s="20" t="s">
        <v>32</v>
      </c>
      <c r="B40" s="37" t="s">
        <v>42</v>
      </c>
      <c r="C40" s="10"/>
    </row>
    <row r="41" spans="1:3" ht="18" customHeight="1">
      <c r="A41" s="2" t="s">
        <v>25</v>
      </c>
      <c r="B41" s="15" t="s">
        <v>76</v>
      </c>
      <c r="C41" s="10"/>
    </row>
    <row r="42" spans="1:3" ht="18" customHeight="1">
      <c r="A42" s="22" t="s">
        <v>26</v>
      </c>
      <c r="B42" s="15" t="s">
        <v>77</v>
      </c>
      <c r="C42" s="5"/>
    </row>
    <row r="43" spans="1:3" ht="18" customHeight="1">
      <c r="A43" s="22" t="s">
        <v>16</v>
      </c>
      <c r="B43" s="15" t="s">
        <v>78</v>
      </c>
      <c r="C43" s="5"/>
    </row>
    <row r="44" spans="1:3" ht="18" customHeight="1">
      <c r="A44" s="22" t="s">
        <v>17</v>
      </c>
      <c r="B44" s="15" t="s">
        <v>79</v>
      </c>
      <c r="C44" s="5"/>
    </row>
    <row r="45" spans="1:3" ht="18" customHeight="1">
      <c r="A45" s="22" t="s">
        <v>13</v>
      </c>
      <c r="B45" s="15" t="s">
        <v>80</v>
      </c>
      <c r="C45" s="5"/>
    </row>
    <row r="46" spans="1:3" ht="18" customHeight="1">
      <c r="A46" s="22" t="s">
        <v>21</v>
      </c>
      <c r="B46" s="15" t="s">
        <v>81</v>
      </c>
      <c r="C46" s="10"/>
    </row>
    <row r="47" spans="1:3" ht="18" customHeight="1">
      <c r="A47" s="23" t="s">
        <v>27</v>
      </c>
      <c r="B47" s="15" t="s">
        <v>82</v>
      </c>
    </row>
    <row r="48" spans="1:3" ht="18" customHeight="1" thickBot="1">
      <c r="A48" s="20" t="s">
        <v>32</v>
      </c>
      <c r="B48" s="39" t="s">
        <v>44</v>
      </c>
    </row>
    <row r="49" spans="1:4" ht="8.25" customHeight="1">
      <c r="A49" s="41"/>
      <c r="B49" s="41"/>
      <c r="C49" s="8"/>
    </row>
    <row r="50" spans="1:4" ht="15" customHeight="1">
      <c r="A50" s="33" t="s">
        <v>30</v>
      </c>
      <c r="B50" s="34"/>
      <c r="C50" s="3" t="s">
        <v>5</v>
      </c>
      <c r="D50" s="13">
        <v>44200</v>
      </c>
    </row>
    <row r="51" spans="1:4" ht="15.75" customHeight="1">
      <c r="A51" s="25" t="s">
        <v>8</v>
      </c>
      <c r="B51" s="31" t="str">
        <f>CONCATENATE(IF((WEEKNUM(D50)+$D$52)&lt;10,CONCATENATE("0",(WEEKNUM(D50)+$D$52)),(WEEKNUM(D50)+$D$52)),". týden   od ",TEXT($D$50,"dd.mm.rrrr"),"          do    ",TEXT($D$51,"dd.mm.rrrr"))</f>
        <v>01. týden   od 04.01.2021          do    10.01.2021</v>
      </c>
      <c r="C51" s="3" t="s">
        <v>6</v>
      </c>
      <c r="D51" s="13">
        <v>44206</v>
      </c>
    </row>
    <row r="52" spans="1:4" ht="14.1" customHeight="1">
      <c r="A52" s="35" t="s">
        <v>41</v>
      </c>
      <c r="B52" s="15"/>
      <c r="C52" s="4" t="s">
        <v>7</v>
      </c>
      <c r="D52" s="14">
        <v>-1</v>
      </c>
    </row>
    <row r="53" spans="1:4" ht="14.1" customHeight="1">
      <c r="A53" s="18" t="s">
        <v>10</v>
      </c>
      <c r="B53" s="44"/>
    </row>
    <row r="54" spans="1:4" ht="14.1" customHeight="1">
      <c r="A54" s="18" t="s">
        <v>11</v>
      </c>
      <c r="B54" s="45"/>
    </row>
    <row r="55" spans="1:4" ht="14.1" customHeight="1">
      <c r="A55" s="18" t="s">
        <v>12</v>
      </c>
      <c r="B55" s="46" t="s">
        <v>83</v>
      </c>
    </row>
    <row r="56" spans="1:4" ht="14.1" customHeight="1">
      <c r="A56" s="18" t="s">
        <v>13</v>
      </c>
      <c r="B56" s="45"/>
    </row>
    <row r="57" spans="1:4" ht="14.1" customHeight="1">
      <c r="A57" s="18" t="s">
        <v>18</v>
      </c>
      <c r="B57" s="47"/>
    </row>
    <row r="58" spans="1:4" ht="14.1" customHeight="1">
      <c r="A58" s="19" t="s">
        <v>14</v>
      </c>
      <c r="B58" s="15"/>
    </row>
    <row r="59" spans="1:4" ht="14.1" customHeight="1">
      <c r="A59" s="19" t="s">
        <v>33</v>
      </c>
      <c r="B59" s="15"/>
    </row>
    <row r="60" spans="1:4" ht="14.1" customHeight="1" thickBot="1">
      <c r="A60" s="20" t="s">
        <v>32</v>
      </c>
      <c r="B60" s="39"/>
    </row>
    <row r="61" spans="1:4" ht="14.1" customHeight="1">
      <c r="A61" s="36" t="s">
        <v>40</v>
      </c>
      <c r="B61" s="15"/>
    </row>
    <row r="62" spans="1:4" ht="14.1" customHeight="1">
      <c r="A62" s="18" t="s">
        <v>10</v>
      </c>
      <c r="B62" s="15" t="s">
        <v>49</v>
      </c>
    </row>
    <row r="63" spans="1:4" ht="14.1" customHeight="1">
      <c r="A63" s="18" t="s">
        <v>16</v>
      </c>
      <c r="B63" s="15" t="s">
        <v>50</v>
      </c>
    </row>
    <row r="64" spans="1:4" ht="14.1" customHeight="1">
      <c r="A64" s="18" t="s">
        <v>17</v>
      </c>
      <c r="B64" s="15" t="s">
        <v>51</v>
      </c>
    </row>
    <row r="65" spans="1:2" ht="14.1" customHeight="1">
      <c r="A65" s="18" t="s">
        <v>13</v>
      </c>
      <c r="B65" s="15" t="s">
        <v>52</v>
      </c>
    </row>
    <row r="66" spans="1:2" ht="14.1" customHeight="1">
      <c r="A66" s="18" t="s">
        <v>18</v>
      </c>
      <c r="B66" s="15" t="s">
        <v>53</v>
      </c>
    </row>
    <row r="67" spans="1:2" ht="14.1" customHeight="1">
      <c r="A67" s="19" t="s">
        <v>19</v>
      </c>
      <c r="B67" s="15" t="s">
        <v>84</v>
      </c>
    </row>
    <row r="68" spans="1:2" ht="14.1" customHeight="1">
      <c r="A68" s="19" t="s">
        <v>33</v>
      </c>
      <c r="B68" s="15" t="s">
        <v>85</v>
      </c>
    </row>
    <row r="69" spans="1:2" ht="14.1" customHeight="1" thickBot="1">
      <c r="A69" s="20" t="s">
        <v>32</v>
      </c>
      <c r="B69" s="37" t="s">
        <v>47</v>
      </c>
    </row>
    <row r="70" spans="1:2" ht="14.1" customHeight="1">
      <c r="A70" s="35" t="s">
        <v>39</v>
      </c>
      <c r="B70" s="15"/>
    </row>
    <row r="71" spans="1:2" ht="14.1" customHeight="1">
      <c r="A71" s="22" t="s">
        <v>10</v>
      </c>
      <c r="B71" s="15" t="s">
        <v>56</v>
      </c>
    </row>
    <row r="72" spans="1:2" ht="14.1" customHeight="1">
      <c r="A72" s="22" t="s">
        <v>16</v>
      </c>
      <c r="B72" s="15" t="s">
        <v>57</v>
      </c>
    </row>
    <row r="73" spans="1:2" ht="14.1" customHeight="1">
      <c r="A73" s="22" t="s">
        <v>12</v>
      </c>
      <c r="B73" s="15" t="s">
        <v>58</v>
      </c>
    </row>
    <row r="74" spans="1:2" ht="14.1" customHeight="1">
      <c r="A74" s="22" t="s">
        <v>20</v>
      </c>
      <c r="B74" s="15" t="s">
        <v>59</v>
      </c>
    </row>
    <row r="75" spans="1:2" ht="14.1" customHeight="1">
      <c r="A75" s="22" t="s">
        <v>21</v>
      </c>
      <c r="B75" s="15" t="s">
        <v>60</v>
      </c>
    </row>
    <row r="76" spans="1:2" ht="14.1" customHeight="1">
      <c r="A76" s="23" t="s">
        <v>19</v>
      </c>
      <c r="B76" s="15" t="s">
        <v>86</v>
      </c>
    </row>
    <row r="77" spans="1:2" ht="14.1" customHeight="1">
      <c r="A77" s="19" t="s">
        <v>33</v>
      </c>
      <c r="B77" s="15" t="s">
        <v>87</v>
      </c>
    </row>
    <row r="78" spans="1:2" ht="14.1" customHeight="1" thickBot="1">
      <c r="A78" s="20" t="s">
        <v>32</v>
      </c>
      <c r="B78" s="38" t="s">
        <v>43</v>
      </c>
    </row>
    <row r="79" spans="1:2" ht="14.1" customHeight="1">
      <c r="A79" s="35" t="s">
        <v>31</v>
      </c>
      <c r="B79" s="15"/>
    </row>
    <row r="80" spans="1:2" ht="14.1" customHeight="1">
      <c r="A80" s="22" t="s">
        <v>23</v>
      </c>
      <c r="B80" s="15" t="s">
        <v>63</v>
      </c>
    </row>
    <row r="81" spans="1:2" ht="14.1" customHeight="1">
      <c r="A81" s="22" t="s">
        <v>24</v>
      </c>
      <c r="B81" s="15" t="s">
        <v>64</v>
      </c>
    </row>
    <row r="82" spans="1:2" ht="14.1" customHeight="1">
      <c r="A82" s="22" t="s">
        <v>12</v>
      </c>
      <c r="B82" s="15" t="s">
        <v>65</v>
      </c>
    </row>
    <row r="83" spans="1:2" ht="14.1" customHeight="1">
      <c r="A83" s="22" t="s">
        <v>20</v>
      </c>
      <c r="B83" s="15" t="s">
        <v>88</v>
      </c>
    </row>
    <row r="84" spans="1:2" ht="14.1" customHeight="1">
      <c r="A84" s="22" t="s">
        <v>18</v>
      </c>
      <c r="B84" s="15" t="s">
        <v>67</v>
      </c>
    </row>
    <row r="85" spans="1:2" ht="14.1" customHeight="1">
      <c r="A85" s="23" t="s">
        <v>19</v>
      </c>
      <c r="B85" s="15" t="s">
        <v>89</v>
      </c>
    </row>
    <row r="86" spans="1:2" ht="14.1" customHeight="1">
      <c r="A86" s="19" t="s">
        <v>33</v>
      </c>
      <c r="B86" s="15" t="s">
        <v>90</v>
      </c>
    </row>
    <row r="87" spans="1:2" ht="14.1" customHeight="1" thickBot="1">
      <c r="A87" s="20" t="s">
        <v>32</v>
      </c>
      <c r="B87" s="32" t="s">
        <v>46</v>
      </c>
    </row>
    <row r="88" spans="1:2" ht="14.1" customHeight="1">
      <c r="A88" s="35" t="s">
        <v>38</v>
      </c>
      <c r="B88" s="15"/>
    </row>
    <row r="89" spans="1:2" ht="14.1" customHeight="1">
      <c r="A89" s="22" t="s">
        <v>26</v>
      </c>
      <c r="B89" s="15" t="s">
        <v>70</v>
      </c>
    </row>
    <row r="90" spans="1:2" ht="14.1" customHeight="1">
      <c r="A90" s="22" t="s">
        <v>16</v>
      </c>
      <c r="B90" s="15" t="s">
        <v>71</v>
      </c>
    </row>
    <row r="91" spans="1:2" ht="14.1" customHeight="1">
      <c r="A91" s="22" t="s">
        <v>17</v>
      </c>
      <c r="B91" s="43" t="s">
        <v>72</v>
      </c>
    </row>
    <row r="92" spans="1:2" ht="14.1" customHeight="1">
      <c r="A92" s="22" t="s">
        <v>13</v>
      </c>
      <c r="B92" s="15" t="s">
        <v>73</v>
      </c>
    </row>
    <row r="93" spans="1:2" ht="14.1" customHeight="1">
      <c r="A93" s="22" t="s">
        <v>21</v>
      </c>
      <c r="B93" s="15" t="s">
        <v>74</v>
      </c>
    </row>
    <row r="94" spans="1:2" ht="14.1" customHeight="1">
      <c r="A94" s="23" t="s">
        <v>27</v>
      </c>
      <c r="B94" s="15" t="s">
        <v>91</v>
      </c>
    </row>
    <row r="95" spans="1:2" ht="14.1" customHeight="1">
      <c r="A95" s="19" t="s">
        <v>33</v>
      </c>
      <c r="B95" s="15" t="s">
        <v>92</v>
      </c>
    </row>
    <row r="96" spans="1:2" ht="14.1" customHeight="1" thickBot="1">
      <c r="A96" s="20" t="s">
        <v>32</v>
      </c>
      <c r="B96" s="37" t="s">
        <v>42</v>
      </c>
    </row>
    <row r="97" spans="1:2" ht="14.1" customHeight="1">
      <c r="A97" s="35" t="s">
        <v>37</v>
      </c>
      <c r="B97" s="15"/>
    </row>
    <row r="98" spans="1:2" ht="14.1" customHeight="1">
      <c r="A98" s="22" t="s">
        <v>26</v>
      </c>
      <c r="B98" s="15" t="s">
        <v>70</v>
      </c>
    </row>
    <row r="99" spans="1:2" ht="14.1" customHeight="1">
      <c r="A99" s="22" t="s">
        <v>16</v>
      </c>
      <c r="B99" s="15" t="s">
        <v>71</v>
      </c>
    </row>
    <row r="100" spans="1:2" ht="14.1" customHeight="1">
      <c r="A100" s="22" t="s">
        <v>17</v>
      </c>
      <c r="B100" s="43" t="s">
        <v>72</v>
      </c>
    </row>
    <row r="101" spans="1:2" ht="14.1" customHeight="1">
      <c r="A101" s="22" t="s">
        <v>13</v>
      </c>
      <c r="B101" s="15" t="s">
        <v>73</v>
      </c>
    </row>
    <row r="102" spans="1:2" ht="14.1" customHeight="1">
      <c r="A102" s="22" t="s">
        <v>21</v>
      </c>
      <c r="B102" s="15" t="s">
        <v>74</v>
      </c>
    </row>
    <row r="103" spans="1:2" ht="14.1" customHeight="1">
      <c r="A103" s="23" t="s">
        <v>27</v>
      </c>
      <c r="B103" s="15" t="s">
        <v>91</v>
      </c>
    </row>
    <row r="104" spans="1:2" ht="14.1" customHeight="1">
      <c r="A104" s="19" t="s">
        <v>33</v>
      </c>
      <c r="B104" s="15" t="s">
        <v>92</v>
      </c>
    </row>
    <row r="105" spans="1:2" ht="14.1" customHeight="1" thickBot="1">
      <c r="A105" s="20" t="s">
        <v>32</v>
      </c>
      <c r="B105" s="37" t="s">
        <v>42</v>
      </c>
    </row>
    <row r="106" spans="1:2" ht="14.1" customHeight="1">
      <c r="A106" s="35" t="s">
        <v>36</v>
      </c>
      <c r="B106" s="15"/>
    </row>
    <row r="107" spans="1:2" ht="14.1" customHeight="1">
      <c r="A107" s="22" t="s">
        <v>26</v>
      </c>
      <c r="B107" s="15" t="s">
        <v>70</v>
      </c>
    </row>
    <row r="108" spans="1:2" ht="14.1" customHeight="1">
      <c r="A108" s="22" t="s">
        <v>16</v>
      </c>
      <c r="B108" s="15" t="s">
        <v>71</v>
      </c>
    </row>
    <row r="109" spans="1:2" ht="14.1" customHeight="1">
      <c r="A109" s="22" t="s">
        <v>17</v>
      </c>
      <c r="B109" s="43" t="s">
        <v>72</v>
      </c>
    </row>
    <row r="110" spans="1:2" ht="14.1" customHeight="1">
      <c r="A110" s="22" t="s">
        <v>13</v>
      </c>
      <c r="B110" s="15" t="s">
        <v>73</v>
      </c>
    </row>
    <row r="111" spans="1:2" ht="14.1" customHeight="1">
      <c r="A111" s="22" t="s">
        <v>21</v>
      </c>
      <c r="B111" s="15" t="s">
        <v>74</v>
      </c>
    </row>
    <row r="112" spans="1:2" ht="14.1" customHeight="1">
      <c r="A112" s="23" t="s">
        <v>27</v>
      </c>
      <c r="B112" s="15" t="s">
        <v>91</v>
      </c>
    </row>
    <row r="113" spans="1:2" ht="14.1" customHeight="1">
      <c r="A113" s="19" t="s">
        <v>33</v>
      </c>
      <c r="B113" s="15" t="s">
        <v>92</v>
      </c>
    </row>
    <row r="114" spans="1:2" ht="14.1" customHeight="1" thickBot="1">
      <c r="A114" s="20" t="s">
        <v>32</v>
      </c>
      <c r="B114" s="37" t="s">
        <v>42</v>
      </c>
    </row>
    <row r="115" spans="1:2" ht="18" customHeight="1"/>
    <row r="116" spans="1:2" ht="18" customHeight="1"/>
    <row r="117" spans="1:2" ht="18" customHeight="1"/>
    <row r="118" spans="1:2" ht="18" customHeight="1"/>
    <row r="119" spans="1:2" ht="18" customHeight="1"/>
    <row r="120" spans="1:2" ht="18" customHeight="1"/>
    <row r="121" spans="1:2" ht="18" customHeight="1"/>
    <row r="122" spans="1:2" ht="18" customHeight="1"/>
    <row r="123" spans="1:2" ht="18" customHeight="1"/>
    <row r="124" spans="1:2" ht="18" customHeight="1"/>
    <row r="125" spans="1:2" ht="18" customHeight="1"/>
    <row r="126" spans="1:2" ht="18" customHeight="1"/>
    <row r="127" spans="1:2" ht="18" customHeight="1"/>
    <row r="128" spans="1:2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mergeCells count="2">
    <mergeCell ref="A49:B49"/>
    <mergeCell ref="A6:B6"/>
  </mergeCells>
  <phoneticPr fontId="8" type="noConversion"/>
  <pageMargins left="0.11811023622047245" right="0.11811023622047245" top="0.15748031496062992" bottom="0.15748031496062992" header="0.15748031496062992" footer="0.15748031496062992"/>
  <pageSetup paperSize="9" scale="90" orientation="portrait" r:id="rId1"/>
  <headerFooter alignWithMargins="0"/>
  <rowBreaks count="2" manualBreakCount="2">
    <brk id="48" max="1" man="1"/>
    <brk id="1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25" workbookViewId="0">
      <selection activeCell="H37" sqref="H37"/>
    </sheetView>
  </sheetViews>
  <sheetFormatPr defaultRowHeight="12.75"/>
  <cols>
    <col min="1" max="1" width="10.140625" bestFit="1" customWidth="1"/>
    <col min="2" max="2" width="9.140625" bestFit="1" customWidth="1"/>
    <col min="3" max="3" width="7.5703125" bestFit="1" customWidth="1"/>
    <col min="4" max="4" width="82.7109375" customWidth="1"/>
    <col min="5" max="5" width="11.7109375" customWidth="1"/>
  </cols>
  <sheetData>
    <row r="1" spans="1:6">
      <c r="A1" t="s">
        <v>1</v>
      </c>
      <c r="B1" t="s">
        <v>2</v>
      </c>
      <c r="C1" t="s">
        <v>3</v>
      </c>
      <c r="D1" t="s">
        <v>4</v>
      </c>
      <c r="E1" t="s">
        <v>34</v>
      </c>
      <c r="F1" t="s">
        <v>35</v>
      </c>
    </row>
    <row r="2" spans="1:6">
      <c r="A2" s="12">
        <f>IF(A1="Datum",Akt!D1,IF($C2=0,A1+1,A1))</f>
        <v>44200</v>
      </c>
      <c r="B2">
        <v>2</v>
      </c>
      <c r="C2">
        <v>0</v>
      </c>
      <c r="D2" t="str">
        <f>IF($C2=6,CONCATENATE(Akt!B9," - EXTRA"),Akt!B9)</f>
        <v>Krupicová s vejcem</v>
      </c>
    </row>
    <row r="3" spans="1:6">
      <c r="A3" s="12">
        <f>IF(A2="Datum",Akt!D1,IF($C3=0,A2+1,A2))</f>
        <v>44200</v>
      </c>
      <c r="B3">
        <v>2</v>
      </c>
      <c r="C3">
        <v>1</v>
      </c>
      <c r="D3" t="str">
        <f>IF($C3=6,CONCATENATE(Akt!B10," - EXTRA"),Akt!B10)</f>
        <v>Moravský vrabec se šťávou, kysané zelí, houskový knedlík</v>
      </c>
    </row>
    <row r="4" spans="1:6">
      <c r="A4" s="12">
        <f>IF(A3="Datum",Akt!D3,IF($C4=0,A3+1,A3))</f>
        <v>44200</v>
      </c>
      <c r="B4">
        <v>2</v>
      </c>
      <c r="C4">
        <v>2</v>
      </c>
      <c r="D4" t="str">
        <f>IF($C4=6,CONCATENATE(Akt!B11," - EXTRA"),Akt!B11)</f>
        <v>Indické rizoto (v.plec,kukuřice,sterilované žampióny,kari,arašídy), okurka</v>
      </c>
    </row>
    <row r="5" spans="1:6">
      <c r="A5" s="12">
        <f>IF(A4="Datum",Akt!D4,IF($C5=0,A4+1,A4))</f>
        <v>44200</v>
      </c>
      <c r="B5">
        <v>2</v>
      </c>
      <c r="C5">
        <v>3</v>
      </c>
      <c r="D5" t="str">
        <f>IF($C5=6,CONCATENATE(Akt!B12," - EXTRA"),Akt!B12)</f>
        <v xml:space="preserve">Těstoviny CARBONÁRA (uzené maso,smetana,kapie,kudrnka), strouhaný sýr </v>
      </c>
    </row>
    <row r="6" spans="1:6">
      <c r="A6" s="12">
        <f>IF(A5="Datum",Akt!D5,IF($C6=0,A5+1,A5))</f>
        <v>44200</v>
      </c>
      <c r="B6">
        <v>2</v>
      </c>
      <c r="C6">
        <v>4</v>
      </c>
      <c r="D6" t="str">
        <f>IF($C6=6,CONCATENATE(Akt!B13," - EXTRA"),Akt!B13)</f>
        <v>Mexická fazolová směs s klobásou (3druhy fazole, kukuřice,feferonky), rýže</v>
      </c>
    </row>
    <row r="7" spans="1:6">
      <c r="A7" s="12">
        <f>IF(A6="Datum",Akt!D6,IF($C7=0,A6+1,A6))</f>
        <v>44200</v>
      </c>
      <c r="B7">
        <v>2</v>
      </c>
      <c r="C7">
        <v>5</v>
      </c>
      <c r="D7" t="str">
        <f>IF($C7=6,CONCATENATE(Akt!B14," - EXTRA"),Akt!B14)</f>
        <v>Bramborové šišky s mákem a cukrem, káva 2v1</v>
      </c>
    </row>
    <row r="8" spans="1:6">
      <c r="A8" s="12">
        <f>IF(A7="Datum",Akt!D7,IF($C8=0,A7+1,A7))</f>
        <v>44200</v>
      </c>
      <c r="B8">
        <v>2</v>
      </c>
      <c r="C8">
        <v>6</v>
      </c>
      <c r="D8" t="str">
        <f>IF($C8=6,CONCATENATE(Akt!B15," - EXTRA"),Akt!B15)</f>
        <v>Smažené rybí filé, brambor, kompot - EXTRA</v>
      </c>
    </row>
    <row r="9" spans="1:6">
      <c r="A9" s="12">
        <f>IF(A7="Datum",Akt!D7,IF($C8=0,A7+1,A7))</f>
        <v>44200</v>
      </c>
      <c r="B9">
        <v>2</v>
      </c>
      <c r="C9">
        <v>7</v>
      </c>
      <c r="D9" t="s">
        <v>45</v>
      </c>
    </row>
    <row r="10" spans="1:6">
      <c r="A10" s="12">
        <f>IF(A8="Datum",Akt!D8,IF($C10=0,A8+1,A8))</f>
        <v>44200</v>
      </c>
      <c r="B10">
        <v>2</v>
      </c>
      <c r="C10">
        <v>8</v>
      </c>
      <c r="D10" t="str">
        <f>IF($C10=6,CONCATENATE(Akt!B16," - EXTRA"),Akt!B16)</f>
        <v>Plněné bramborové knedlíky s uzeným masem, kysané zelí se slaninou a cibulkou</v>
      </c>
    </row>
    <row r="11" spans="1:6">
      <c r="A11" s="12">
        <f>IF(A10="Datum",Akt!D9,IF($C11=0,A10+1,A10))</f>
        <v>44201</v>
      </c>
      <c r="B11">
        <v>2</v>
      </c>
      <c r="C11">
        <v>0</v>
      </c>
      <c r="D11" t="str">
        <f>IF($C11=6,CONCATENATE(Akt!B17," - EXTRA"),Akt!B17)</f>
        <v>Kulajda s bramborem</v>
      </c>
    </row>
    <row r="12" spans="1:6">
      <c r="A12" s="12">
        <f>IF(A11="Datum",Akt!D10,IF($C12=0,A11+1,A11))</f>
        <v>44201</v>
      </c>
      <c r="B12">
        <v>2</v>
      </c>
      <c r="C12">
        <v>1</v>
      </c>
      <c r="D12" t="str">
        <f>IF($C12=6,CONCATENATE(Akt!B18," - EXTRA"),Akt!B18)</f>
        <v>Kuřecí stehno na paprice (divoké koření,smetana), houskový knedlík</v>
      </c>
    </row>
    <row r="13" spans="1:6">
      <c r="A13" s="12">
        <f>IF(A12="Datum",Akt!D11,IF($C13=0,A12+1,A12))</f>
        <v>44201</v>
      </c>
      <c r="B13">
        <v>2</v>
      </c>
      <c r="C13">
        <v>2</v>
      </c>
      <c r="D13" t="str">
        <f>IF($C13=6,CONCATENATE(Akt!B19," - EXTRA"),Akt!B19)</f>
        <v>Špagety po NEAPOLSKU (šunka,bílé víno,slanina,pomodoro,česnek,kudrnka), str.sýr</v>
      </c>
    </row>
    <row r="14" spans="1:6">
      <c r="A14" s="12">
        <f>IF(A13="Datum",Akt!D12,IF($C14=0,A13+1,A13))</f>
        <v>44201</v>
      </c>
      <c r="B14">
        <v>2</v>
      </c>
      <c r="C14">
        <v>3</v>
      </c>
      <c r="D14" t="str">
        <f>IF($C14=6,CONCATENATE(Akt!B20," - EXTRA"),Akt!B20)</f>
        <v>Kovbojská pánev (h.maso,červené fazole,kukuřice,protlak), rýže</v>
      </c>
    </row>
    <row r="15" spans="1:6">
      <c r="A15" s="12">
        <f>IF(A14="Datum",Akt!D13,IF($C15=0,A14+1,A14))</f>
        <v>44201</v>
      </c>
      <c r="B15">
        <v>2</v>
      </c>
      <c r="C15">
        <v>4</v>
      </c>
      <c r="D15" t="str">
        <f>IF($C15=6,CONCATENATE(Akt!B21," - EXTRA"),Akt!B21)</f>
        <v>Pikantní klobása, nastavovaná kaše s cibulkou, zelný salát s křenem</v>
      </c>
    </row>
    <row r="16" spans="1:6">
      <c r="A16" s="12">
        <f>IF(A15="Datum",Akt!D14,IF($C16=0,A15+1,A15))</f>
        <v>44201</v>
      </c>
      <c r="B16">
        <v>2</v>
      </c>
      <c r="C16">
        <v>5</v>
      </c>
      <c r="D16" t="str">
        <f>IF($C16=6,CONCATENATE(Akt!B22," - EXTRA"),Akt!B22)</f>
        <v>Velký zeleninový salát s balkánským sýrem, pečivo</v>
      </c>
    </row>
    <row r="17" spans="1:4">
      <c r="A17" s="12">
        <f>IF(A16="Datum",Akt!D15,IF($C17=0,A16+1,A16))</f>
        <v>44201</v>
      </c>
      <c r="B17">
        <v>2</v>
      </c>
      <c r="C17">
        <v>6</v>
      </c>
      <c r="D17" t="str">
        <f>IF($C17=6,CONCATENATE(Akt!B23," - EXTRA"),Akt!B23)</f>
        <v>Smažená sýrová jehla (eidam,uz.eidam), brambory, tatarská omáčka, zelný salát - EXTRA</v>
      </c>
    </row>
    <row r="18" spans="1:4">
      <c r="A18" s="12">
        <f>IF(A16="Datum",Akt!D15,IF($C17=0,A16+1,A16))</f>
        <v>44201</v>
      </c>
      <c r="B18">
        <v>2</v>
      </c>
      <c r="C18">
        <v>7</v>
      </c>
      <c r="D18" t="s">
        <v>45</v>
      </c>
    </row>
    <row r="19" spans="1:4">
      <c r="A19" s="12">
        <f>IF(A17="Datum",Akt!D16,IF($C19=0,A17+1,A17))</f>
        <v>44201</v>
      </c>
      <c r="B19">
        <v>2</v>
      </c>
      <c r="C19">
        <v>8</v>
      </c>
      <c r="D19" t="str">
        <f>IF($C19=6,CONCATENATE(Akt!B24," - EXTRA"),Akt!B24)</f>
        <v>Pečená kachna, červené zelí, houskový/bramborový knedlík</v>
      </c>
    </row>
    <row r="20" spans="1:4">
      <c r="A20" s="12">
        <f>IF(A19="Datum",Akt!D17,IF($C20=0,A19+1,A19))</f>
        <v>44202</v>
      </c>
      <c r="B20">
        <v>2</v>
      </c>
      <c r="C20">
        <v>0</v>
      </c>
      <c r="D20" t="str">
        <f>IF($C20=6,CONCATENATE(Akt!B25," - EXTRA"),Akt!B25)</f>
        <v>Hovězí se zeleninou a drobením</v>
      </c>
    </row>
    <row r="21" spans="1:4">
      <c r="A21" s="12">
        <f>IF(A20="Datum",Akt!D18,IF($C21=0,A20+1,A20))</f>
        <v>44202</v>
      </c>
      <c r="B21">
        <v>2</v>
      </c>
      <c r="C21">
        <v>1</v>
      </c>
      <c r="D21" t="str">
        <f>IF($C21=6,CONCATENATE(Akt!B26," - EXTRA"),Akt!B26)</f>
        <v>Znojemská hovězí pečeně (okurka,slanina), rýže</v>
      </c>
    </row>
    <row r="22" spans="1:4">
      <c r="A22" s="12">
        <f>IF(A21="Datum",Akt!D19,IF($C22=0,A21+1,A21))</f>
        <v>44202</v>
      </c>
      <c r="B22">
        <v>2</v>
      </c>
      <c r="C22">
        <v>2</v>
      </c>
      <c r="D22" t="str">
        <f>IF($C22=6,CONCATENATE(Akt!B27," - EXTRA"),Akt!B27)</f>
        <v>Kuřecí roláda, bramborová kaše, okurka</v>
      </c>
    </row>
    <row r="23" spans="1:4">
      <c r="A23" s="12">
        <f>IF(A22="Datum",Akt!D20,IF($C23=0,A22+1,A22))</f>
        <v>44202</v>
      </c>
      <c r="B23">
        <v>2</v>
      </c>
      <c r="C23">
        <v>3</v>
      </c>
      <c r="D23" t="str">
        <f>IF($C23=6,CONCATENATE(Akt!B28," - EXTRA"),Akt!B28)</f>
        <v>Pikantní paprikáš z vepřového masa (klobása), těstoviny</v>
      </c>
    </row>
    <row r="24" spans="1:4">
      <c r="A24" s="12">
        <f>IF(A23="Datum",Akt!D21,IF($C24=0,A23+1,A23))</f>
        <v>44202</v>
      </c>
      <c r="B24">
        <v>2</v>
      </c>
      <c r="C24">
        <v>4</v>
      </c>
      <c r="D24" t="str">
        <f>IF($C24=6,CONCATENATE(Akt!B29," - EXTRA"),Akt!B29)</f>
        <v>Domácí buchty s tvarohem, mákem a povidly, kakao</v>
      </c>
    </row>
    <row r="25" spans="1:4">
      <c r="A25" s="12">
        <f>IF(A24="Datum",Akt!D22,IF($C25=0,A24+1,A24))</f>
        <v>44202</v>
      </c>
      <c r="B25">
        <v>2</v>
      </c>
      <c r="C25">
        <v>5</v>
      </c>
      <c r="D25" t="str">
        <f>IF($C25=6,CONCATENATE(Akt!B30," - EXTRA"),Akt!B30)</f>
        <v>Zapečené brambory s mletým hovězím masem (cibule,česnek,kečup,sýr), okurka</v>
      </c>
    </row>
    <row r="26" spans="1:4">
      <c r="A26" s="12">
        <f>IF(A25="Datum",Akt!D23,IF($C26=0,A25+1,A25))</f>
        <v>44202</v>
      </c>
      <c r="B26">
        <v>2</v>
      </c>
      <c r="C26">
        <v>6</v>
      </c>
      <c r="D26" t="str">
        <f>IF($C26=6,CONCATENATE(Akt!B31," - EXTRA"),Akt!B31)</f>
        <v>Přírodní kuřecí steak se šunkou a sýrem, brambory, zeleninová obloha - EXTRA</v>
      </c>
    </row>
    <row r="27" spans="1:4">
      <c r="A27" s="12">
        <f>IF(A25="Datum",Akt!D23,IF($C26=0,A25+1,A25))</f>
        <v>44202</v>
      </c>
      <c r="B27">
        <v>2</v>
      </c>
      <c r="C27">
        <v>7</v>
      </c>
      <c r="D27" t="s">
        <v>45</v>
      </c>
    </row>
    <row r="28" spans="1:4">
      <c r="A28" s="12">
        <f>IF(A26="Datum",Akt!D24,IF($C28=0,A26+1,A26))</f>
        <v>44202</v>
      </c>
      <c r="B28">
        <v>2</v>
      </c>
      <c r="C28">
        <v>8</v>
      </c>
      <c r="D28" t="str">
        <f>IF($C28=6,CONCATENATE(Akt!B32," - EXTRA"),Akt!B32)</f>
        <v>Pikantní kuřecí směs(rajčata,paprika,feferonky,chilli,protlak),bramboráčky(6ks)</v>
      </c>
    </row>
    <row r="29" spans="1:4">
      <c r="A29" s="12">
        <f>IF(A28="Datum",Akt!D25,IF($C29=0,A28+1,A28))</f>
        <v>44203</v>
      </c>
      <c r="B29">
        <v>2</v>
      </c>
      <c r="C29">
        <v>0</v>
      </c>
      <c r="D29" t="str">
        <f>IF($C29=6,CONCATENATE(Akt!B33," - EXTRA"),Akt!B33)</f>
        <v>Kuřecí s těstovinou a zeleninou</v>
      </c>
    </row>
    <row r="30" spans="1:4">
      <c r="A30" s="12">
        <f>IF(A29="Datum",Akt!D26,IF($C30=0,A29+1,A29))</f>
        <v>44203</v>
      </c>
      <c r="B30">
        <v>2</v>
      </c>
      <c r="C30">
        <v>1</v>
      </c>
      <c r="D30" t="str">
        <f>IF($C30=6,CONCATENATE(Akt!B34," - EXTRA"),Akt!B34)</f>
        <v>Hovězí guláš (majoránka,česnek,feferonky), houskový knedlík</v>
      </c>
    </row>
    <row r="31" spans="1:4">
      <c r="A31" s="12">
        <f>IF(A30="Datum",Akt!D27,IF($C31=0,A30+1,A30))</f>
        <v>44203</v>
      </c>
      <c r="B31">
        <v>2</v>
      </c>
      <c r="C31">
        <v>2</v>
      </c>
      <c r="D31" t="str">
        <f>IF($C31=6,CONCATENATE(Akt!B35," - EXTRA"),Akt!B35)</f>
        <v>Smažený sekaný holandský řízek (v.maso,eidam), brambory,okurka</v>
      </c>
    </row>
    <row r="32" spans="1:4">
      <c r="A32" s="12">
        <f>IF(A31="Datum",Akt!D28,IF($C32=0,A31+1,A31))</f>
        <v>44203</v>
      </c>
      <c r="B32">
        <v>2</v>
      </c>
      <c r="C32">
        <v>3</v>
      </c>
      <c r="D32" t="str">
        <f>IF($C32=6,CONCATENATE(Akt!B36," - EXTRA"),Akt!B36)</f>
        <v>Masová směs TRIKOLÓRA (kuřecí,vepřové a uzené maso,papriky,pórek,žampióny), rýže</v>
      </c>
    </row>
    <row r="33" spans="1:5">
      <c r="A33" s="12">
        <f>IF(A32="Datum",Akt!D29,IF($C33=0,A32+1,A32))</f>
        <v>44203</v>
      </c>
      <c r="B33">
        <v>2</v>
      </c>
      <c r="C33">
        <v>4</v>
      </c>
      <c r="D33" t="str">
        <f>IF($C33=6,CONCATENATE(Akt!B37," - EXTRA"),Akt!B37)</f>
        <v>Mexické chilli con carné (3 druhy fazolí,v.plec,klobása,uzenina,cibule), chléb</v>
      </c>
    </row>
    <row r="34" spans="1:5">
      <c r="A34" s="12">
        <f>IF(A33="Datum",Akt!D30,IF($C34=0,A33+1,A33))</f>
        <v>44203</v>
      </c>
      <c r="B34">
        <v>2</v>
      </c>
      <c r="C34">
        <v>5</v>
      </c>
      <c r="D34" t="str">
        <f>IF($C34=6,CONCATENATE(Akt!B38," - EXTRA"),Akt!B38)</f>
        <v xml:space="preserve">Salát Rumcajs (šunkový salám,okurky,cibule,majonéza,feferony,hořčice), pečivo </v>
      </c>
    </row>
    <row r="35" spans="1:5">
      <c r="A35" s="12">
        <f>IF(A34="Datum",Akt!D31,IF($C35=0,A34+1,A34))</f>
        <v>44203</v>
      </c>
      <c r="B35">
        <v>2</v>
      </c>
      <c r="C35">
        <v>6</v>
      </c>
      <c r="D35" t="str">
        <f>IF($C35=6,CONCATENATE(Akt!B39," - EXTRA"),Akt!B39)</f>
        <v>Kuřecí ražniči (slanina,červená cibule,paprika), brambory, červená řepa - EXTRA</v>
      </c>
    </row>
    <row r="36" spans="1:5">
      <c r="A36" s="12">
        <f>IF(A34="Datum",Akt!D31,IF($C35=0,A34+1,A34))</f>
        <v>44203</v>
      </c>
      <c r="B36">
        <v>2</v>
      </c>
      <c r="C36">
        <v>7</v>
      </c>
      <c r="D36" t="s">
        <v>45</v>
      </c>
    </row>
    <row r="37" spans="1:5">
      <c r="A37" s="12">
        <f>IF(A35="Datum",Akt!D32,IF($C37=0,A35+1,A35))</f>
        <v>44203</v>
      </c>
      <c r="B37">
        <v>2</v>
      </c>
      <c r="C37">
        <v>8</v>
      </c>
      <c r="D37" t="str">
        <f>IF($C37=6,CONCATENATE(Akt!B40," - EXTRA"),Akt!B40)</f>
        <v>Smažené "QUATTRO"(vepřové,kuřecí,sýr cihla,hermelín),brambor,tatarská omáčka</v>
      </c>
    </row>
    <row r="38" spans="1:5">
      <c r="A38" s="12">
        <f>IF(A37="Datum",Akt!D33,IF($C38=0,A37+1,A37))</f>
        <v>44204</v>
      </c>
      <c r="B38">
        <v>2</v>
      </c>
      <c r="C38">
        <v>0</v>
      </c>
      <c r="D38" t="str">
        <f>IF($C38=6,CONCATENATE(Akt!B41," - EXTRA"),Akt!B41)</f>
        <v>Fazolová bílá</v>
      </c>
    </row>
    <row r="39" spans="1:5">
      <c r="A39" s="12">
        <f>IF(A38="Datum",Akt!D34,IF($C39=0,A38+1,A38))</f>
        <v>44204</v>
      </c>
      <c r="B39">
        <v>2</v>
      </c>
      <c r="C39">
        <v>1</v>
      </c>
      <c r="D39" t="str">
        <f>IF($C39=6,CONCATENATE(Akt!B42," - EXTRA"),Akt!B42)</f>
        <v>Mleté masové koule v rajské omáčce, houskový knedlík</v>
      </c>
    </row>
    <row r="40" spans="1:5">
      <c r="A40" s="12">
        <f>IF(A39="Datum",Akt!D35,IF($C40=0,A39+1,A39))</f>
        <v>44204</v>
      </c>
      <c r="B40">
        <v>2</v>
      </c>
      <c r="C40">
        <v>2</v>
      </c>
      <c r="D40" t="str">
        <f>IF($C40=6,CONCATENATE(Akt!B43," - EXTRA"),Akt!B43)</f>
        <v>Kuřecí nudličky s nivou (smetana,bešamel,pórek), těstoviny</v>
      </c>
    </row>
    <row r="41" spans="1:5">
      <c r="A41" s="12">
        <f>IF(A40="Datum",Akt!D36,IF($C41=0,A40+1,A40))</f>
        <v>44204</v>
      </c>
      <c r="B41">
        <v>2</v>
      </c>
      <c r="C41">
        <v>3</v>
      </c>
      <c r="D41" t="str">
        <f>IF($C41=6,CONCATENATE(Akt!B44," - EXTRA"),Akt!B44)</f>
        <v xml:space="preserve">Vepřová krkovice ve vlastní šťávě, karotka v bešamelu, brambor </v>
      </c>
    </row>
    <row r="42" spans="1:5">
      <c r="A42" s="12">
        <f>IF(A41="Datum",Akt!D37,IF($C42=0,A41+1,A41))</f>
        <v>44204</v>
      </c>
      <c r="B42">
        <v>2</v>
      </c>
      <c r="C42">
        <v>4</v>
      </c>
      <c r="D42" t="str">
        <f>IF($C42=6,CONCATENATE(Akt!B45," - EXTRA"),Akt!B45)</f>
        <v>Kuřecí stehno se šťávou, dušená zelenina na másle, rýže</v>
      </c>
    </row>
    <row r="43" spans="1:5">
      <c r="A43" s="12">
        <f>IF(A42="Datum",Akt!D38,IF($C43=0,A42+1,A42))</f>
        <v>44204</v>
      </c>
      <c r="B43">
        <v>2</v>
      </c>
      <c r="C43">
        <v>5</v>
      </c>
      <c r="D43" t="str">
        <f>IF($C43=6,CONCATENATE(Akt!B46," - EXTRA"),Akt!B46)</f>
        <v>Lívanečky s džemem a skořicovým cukrem, bílá káva</v>
      </c>
    </row>
    <row r="44" spans="1:5">
      <c r="A44" s="12">
        <f>IF(A43="Datum",Akt!D39,IF($C44=0,A43+1,A43))</f>
        <v>44204</v>
      </c>
      <c r="B44">
        <v>2</v>
      </c>
      <c r="C44">
        <v>6</v>
      </c>
      <c r="D44" t="str">
        <f>IF($C44=6,CONCATENATE(Akt!B47," - EXTRA"),Akt!B47)</f>
        <v>Smažený kuřecí řízek, bramborová kaše, okurka - EXTRA</v>
      </c>
    </row>
    <row r="45" spans="1:5">
      <c r="A45" s="12">
        <f>IF(A43="Datum",Akt!D39,IF($C44=0,A43+1,A43))</f>
        <v>44204</v>
      </c>
      <c r="B45">
        <v>2</v>
      </c>
      <c r="C45">
        <v>7</v>
      </c>
      <c r="D45" t="s">
        <v>45</v>
      </c>
    </row>
    <row r="46" spans="1:5" s="27" customFormat="1" ht="12.75" customHeight="1">
      <c r="A46" s="26">
        <f>IF(A44="Datum",Akt!D40,IF($C46=0,A44+1,A44))</f>
        <v>44204</v>
      </c>
      <c r="B46" s="27">
        <v>2</v>
      </c>
      <c r="C46" s="27">
        <v>8</v>
      </c>
      <c r="D46" s="27" t="str">
        <f>IF($C46=6,CONCATENATE(Akt!B48," - EXTRA"),Akt!B48)</f>
        <v>Smažený kuřecí řízek XXL(250g), bramborový salát</v>
      </c>
    </row>
    <row r="47" spans="1:5" ht="12.75" customHeight="1">
      <c r="A47" s="12">
        <f>IF(A1="Datum",Akt!D50,IF($C47=1,A46+1,A46))</f>
        <v>44200</v>
      </c>
      <c r="B47" s="28">
        <v>3</v>
      </c>
      <c r="C47">
        <v>1</v>
      </c>
      <c r="D47">
        <f>IF($C47=1,Akt!B53)</f>
        <v>0</v>
      </c>
      <c r="E47" s="29"/>
    </row>
    <row r="48" spans="1:5" ht="12.75" customHeight="1">
      <c r="A48" s="12">
        <f>IF(A2="Datum",Akt!D51,IF($C48=1,A47+1,A47))</f>
        <v>44200</v>
      </c>
      <c r="B48" s="28">
        <v>3</v>
      </c>
      <c r="C48">
        <v>2</v>
      </c>
      <c r="D48">
        <f>IF($C48=2,Akt!B54)</f>
        <v>0</v>
      </c>
      <c r="E48" s="29"/>
    </row>
    <row r="49" spans="1:5" ht="12.75" customHeight="1">
      <c r="A49" s="12">
        <f>IF(A3="Datum",Akt!D52,IF($C49=1,A48+1,A48))</f>
        <v>44200</v>
      </c>
      <c r="B49" s="28">
        <v>3</v>
      </c>
      <c r="C49">
        <v>3</v>
      </c>
      <c r="D49" t="str">
        <f>IF($C49=3,Akt!B55)</f>
        <v>SANITÁRNÍ DEN-NEVAŘÍ SE</v>
      </c>
      <c r="E49" s="29"/>
    </row>
    <row r="50" spans="1:5" ht="12.75" customHeight="1">
      <c r="A50" s="12">
        <f>IF(A4="Datum",Akt!D53,IF($C50=1,A49+1,A49))</f>
        <v>44200</v>
      </c>
      <c r="B50" s="28">
        <v>3</v>
      </c>
      <c r="C50">
        <v>4</v>
      </c>
      <c r="D50">
        <f>IF($C50=4,Akt!B56)</f>
        <v>0</v>
      </c>
      <c r="E50" s="29"/>
    </row>
    <row r="51" spans="1:5" ht="12.75" customHeight="1">
      <c r="A51" s="12">
        <f>IF(A5="Datum",Akt!D54,IF($C51=1,A50+1,A50))</f>
        <v>44200</v>
      </c>
      <c r="B51" s="28">
        <v>3</v>
      </c>
      <c r="C51">
        <v>5</v>
      </c>
      <c r="D51">
        <f>IF($C51=5,Akt!B57)</f>
        <v>0</v>
      </c>
      <c r="E51" s="29"/>
    </row>
    <row r="52" spans="1:5" ht="12.75" customHeight="1">
      <c r="A52" s="12">
        <f>IF(A6="Datum",Akt!D55,IF($C52=1,A51+1,A51))</f>
        <v>44200</v>
      </c>
      <c r="B52" s="28">
        <v>3</v>
      </c>
      <c r="C52">
        <v>6</v>
      </c>
      <c r="D52">
        <f>IF($C52=6,Akt!B58)</f>
        <v>0</v>
      </c>
      <c r="E52" s="29"/>
    </row>
    <row r="53" spans="1:5" ht="12.75" customHeight="1">
      <c r="A53" s="12">
        <f>IF(A7="Datum",Akt!D56,IF($C53=1,A52+1,A52))</f>
        <v>44200</v>
      </c>
      <c r="B53" s="28">
        <v>3</v>
      </c>
      <c r="C53">
        <v>7</v>
      </c>
      <c r="D53">
        <f>IF($C53=7,Akt!B59)</f>
        <v>0</v>
      </c>
      <c r="E53" s="29"/>
    </row>
    <row r="54" spans="1:5" ht="12.75" customHeight="1">
      <c r="A54" s="12">
        <f>IF(A8="Datum",Akt!D57,IF($C54=1,A53+1,A53))</f>
        <v>44200</v>
      </c>
      <c r="B54" s="28">
        <v>3</v>
      </c>
      <c r="C54">
        <v>8</v>
      </c>
      <c r="D54">
        <f>IF($C53=7,Akt!B60)</f>
        <v>0</v>
      </c>
      <c r="E54" s="29"/>
    </row>
    <row r="55" spans="1:5" ht="12.75" customHeight="1">
      <c r="A55" s="12">
        <f>IF(A8="Datum",Akt!D57,IF($C55=1,A53+1,A53))</f>
        <v>44201</v>
      </c>
      <c r="B55" s="28">
        <v>3</v>
      </c>
      <c r="C55">
        <v>1</v>
      </c>
      <c r="D55" t="str">
        <f>IF($C55=1,Akt!B62)</f>
        <v>Moravský vrabec se šťávou, kysané zelí, houskový knedlík</v>
      </c>
      <c r="E55" s="29"/>
    </row>
    <row r="56" spans="1:5" ht="12.75" customHeight="1">
      <c r="A56" s="12">
        <f>IF(A10="Datum",Akt!D58,IF($C56=1,A55+1,A55))</f>
        <v>44201</v>
      </c>
      <c r="B56" s="28">
        <v>3</v>
      </c>
      <c r="C56">
        <v>2</v>
      </c>
      <c r="D56" t="str">
        <f>IF($C56=2,Akt!B63)</f>
        <v>Indické rizoto (v.plec,kukuřice,sterilované žampióny,kari,arašídy), okurka</v>
      </c>
      <c r="E56" s="29"/>
    </row>
    <row r="57" spans="1:5" ht="12.75" customHeight="1">
      <c r="A57" s="12">
        <f>IF(A11="Datum",Akt!D59,IF($C57=1,A56+1,A56))</f>
        <v>44201</v>
      </c>
      <c r="B57" s="28">
        <v>3</v>
      </c>
      <c r="C57">
        <v>3</v>
      </c>
      <c r="D57" t="str">
        <f>IF($C57=3,Akt!B64)</f>
        <v xml:space="preserve">Těstoviny CARBONÁRA (uzené maso,smetana,kapie,kudrnka), strouhaný sýr </v>
      </c>
      <c r="E57" s="29"/>
    </row>
    <row r="58" spans="1:5" ht="12.75" customHeight="1">
      <c r="A58" s="12">
        <f>IF(A12="Datum",Akt!D61,IF($C58=1,A57+1,A57))</f>
        <v>44201</v>
      </c>
      <c r="B58" s="28">
        <v>3</v>
      </c>
      <c r="C58">
        <v>4</v>
      </c>
      <c r="D58" t="str">
        <f>IF($C58=4,Akt!B65)</f>
        <v>Mexická fazolová směs s klobásou (3druhy fazole, kukuřice,feferonky), rýže</v>
      </c>
      <c r="E58" s="29"/>
    </row>
    <row r="59" spans="1:5" ht="12.75" customHeight="1">
      <c r="A59" s="12">
        <f>IF(A13="Datum",Akt!D62,IF($C59=1,A58+1,A58))</f>
        <v>44201</v>
      </c>
      <c r="B59" s="28">
        <v>3</v>
      </c>
      <c r="C59">
        <v>5</v>
      </c>
      <c r="D59" t="str">
        <f>IF($C59=5,Akt!B66)</f>
        <v>Bramborové šišky s mákem a cukrem, káva 2v1</v>
      </c>
      <c r="E59" s="29"/>
    </row>
    <row r="60" spans="1:5" ht="12.75" customHeight="1">
      <c r="A60" s="12">
        <f>IF(A14="Datum",Akt!D63,IF($C60=1,A59+1,A59))</f>
        <v>44201</v>
      </c>
      <c r="B60" s="28">
        <v>3</v>
      </c>
      <c r="C60">
        <v>6</v>
      </c>
      <c r="D60" t="str">
        <f>IF($C60=6,Akt!B67)</f>
        <v>Smažené rybí filé, brambor</v>
      </c>
      <c r="E60" s="29"/>
    </row>
    <row r="61" spans="1:5" ht="12.75" customHeight="1">
      <c r="A61" s="12">
        <f>IF(A15="Datum",Akt!D64,IF($C61=1,A60+1,A60))</f>
        <v>44201</v>
      </c>
      <c r="B61" s="28">
        <v>3</v>
      </c>
      <c r="C61">
        <v>7</v>
      </c>
      <c r="D61" t="str">
        <f>IF($C61=7,Akt!B68)</f>
        <v>Kuskus se zeleninou a tuňákem (paprika,cuketa,lilek,rajče,kukuřičky,hrášek)</v>
      </c>
      <c r="E61" s="30"/>
    </row>
    <row r="62" spans="1:5" ht="12.75" customHeight="1">
      <c r="A62" s="12">
        <f>IF(A16="Datum",Akt!D65,IF($C62=1,A61+1,A61))</f>
        <v>44201</v>
      </c>
      <c r="B62" s="28">
        <v>3</v>
      </c>
      <c r="C62">
        <v>8</v>
      </c>
      <c r="D62" t="str">
        <f>IF($C61=7,Akt!B69)</f>
        <v>Plněné bramborové knedlíky s uzeným masem, kysané zelí se slaninou a cibulkou</v>
      </c>
      <c r="E62" s="30"/>
    </row>
    <row r="63" spans="1:5" ht="12.75" customHeight="1">
      <c r="A63" s="12">
        <f>IF(A16="Datum",Akt!D65,IF($C63=1,A61+1,A61))</f>
        <v>44202</v>
      </c>
      <c r="B63" s="28">
        <v>3</v>
      </c>
      <c r="C63">
        <v>1</v>
      </c>
      <c r="D63" t="str">
        <f>IF($C63=1,Akt!B71)</f>
        <v>Kuřecí stehno na paprice (divoké koření,smetana), houskový knedlík</v>
      </c>
      <c r="E63" s="29"/>
    </row>
    <row r="64" spans="1:5" ht="12.75" customHeight="1">
      <c r="A64" s="12">
        <f>IF(A17="Datum",Akt!D66,IF($C64=1,A63+1,A63))</f>
        <v>44202</v>
      </c>
      <c r="B64" s="28">
        <v>3</v>
      </c>
      <c r="C64">
        <v>2</v>
      </c>
      <c r="D64" t="str">
        <f>IF($C64=2,Akt!B72)</f>
        <v>Špagety po NEAPOLSKU (šunka,bílé víno,slanina,pomodoro,česnek,kudrnka), str.sýr</v>
      </c>
      <c r="E64" s="29"/>
    </row>
    <row r="65" spans="1:5" ht="12.75" customHeight="1">
      <c r="A65" s="12">
        <f>IF(A19="Datum",Akt!D67,IF($C65=1,A64+1,A64))</f>
        <v>44202</v>
      </c>
      <c r="B65" s="28">
        <v>3</v>
      </c>
      <c r="C65">
        <v>3</v>
      </c>
      <c r="D65" t="str">
        <f>IF($C65=3,Akt!B73)</f>
        <v>Kovbojská pánev (h.maso,červené fazole,kukuřice,protlak), rýže</v>
      </c>
      <c r="E65" s="29"/>
    </row>
    <row r="66" spans="1:5" ht="12.75" customHeight="1">
      <c r="A66" s="12">
        <f>IF(A20="Datum",Akt!D68,IF($C66=1,A65+1,A65))</f>
        <v>44202</v>
      </c>
      <c r="B66" s="28">
        <v>3</v>
      </c>
      <c r="C66">
        <v>4</v>
      </c>
      <c r="D66" t="str">
        <f>IF($C66=4,Akt!B74)</f>
        <v>Pikantní klobása, nastavovaná kaše s cibulkou, zelný salát s křenem</v>
      </c>
      <c r="E66" s="29"/>
    </row>
    <row r="67" spans="1:5" ht="12.75" customHeight="1">
      <c r="A67" s="12">
        <f>IF(A21="Datum",Akt!D70,IF($C67=1,A66+1,A66))</f>
        <v>44202</v>
      </c>
      <c r="B67" s="28">
        <v>3</v>
      </c>
      <c r="C67">
        <v>5</v>
      </c>
      <c r="D67" t="str">
        <f>IF($C67=5,Akt!B75)</f>
        <v>Velký zeleninový salát s balkánským sýrem, pečivo</v>
      </c>
      <c r="E67" s="29"/>
    </row>
    <row r="68" spans="1:5" ht="12.75" customHeight="1">
      <c r="A68" s="12">
        <f>IF(A22="Datum",Akt!D71,IF($C68=1,A67+1,A67))</f>
        <v>44202</v>
      </c>
      <c r="B68" s="28">
        <v>3</v>
      </c>
      <c r="C68">
        <v>6</v>
      </c>
      <c r="D68" t="str">
        <f>IF($C68=6,Akt!B76)</f>
        <v>Smažená sýrová jehla (eidam,uz.eidam), brambory, tatarská omáčka</v>
      </c>
      <c r="E68" s="29"/>
    </row>
    <row r="69" spans="1:5" ht="12.75" customHeight="1">
      <c r="A69" s="12">
        <f>IF(A23="Datum",Akt!D72,IF($C69=1,A68+1,A68))</f>
        <v>44202</v>
      </c>
      <c r="B69" s="28">
        <v>3</v>
      </c>
      <c r="C69">
        <v>7</v>
      </c>
      <c r="D69" t="str">
        <f>IF($C69=7,Akt!B77)</f>
        <v>Kuřecí plátky na žampiónech, rýže s pórkem</v>
      </c>
      <c r="E69" s="29"/>
    </row>
    <row r="70" spans="1:5" ht="12.75" customHeight="1">
      <c r="A70" s="12">
        <f>IF(A24="Datum",Akt!D73,IF($C70=1,A69+1,A69))</f>
        <v>44202</v>
      </c>
      <c r="B70" s="28">
        <v>3</v>
      </c>
      <c r="C70">
        <v>8</v>
      </c>
      <c r="D70" t="str">
        <f>IF($C69=7,Akt!B78)</f>
        <v>Pečená kachna, červené zelí, houskový/bramborový knedlík</v>
      </c>
      <c r="E70" s="29"/>
    </row>
    <row r="71" spans="1:5" ht="12.75" customHeight="1">
      <c r="A71" s="12">
        <f>IF(A24="Datum",Akt!D73,IF($C71=1,A69+1,A69))</f>
        <v>44203</v>
      </c>
      <c r="B71" s="28">
        <v>3</v>
      </c>
      <c r="C71">
        <v>1</v>
      </c>
      <c r="D71" t="str">
        <f>IF($C71=1,Akt!B80)</f>
        <v>Znojemská hovězí pečeně (okurka,slanina), rýže</v>
      </c>
      <c r="E71" s="29"/>
    </row>
    <row r="72" spans="1:5" ht="12.75" customHeight="1">
      <c r="A72" s="12">
        <f>IF(A25="Datum",Akt!D74,IF($C72=1,A71+1,A71))</f>
        <v>44203</v>
      </c>
      <c r="B72" s="28">
        <v>3</v>
      </c>
      <c r="C72">
        <v>2</v>
      </c>
      <c r="D72" t="str">
        <f>IF($C72=2,Akt!B81)</f>
        <v>Kuřecí roláda, bramborová kaše, okurka</v>
      </c>
      <c r="E72" s="29"/>
    </row>
    <row r="73" spans="1:5" ht="12.75" customHeight="1">
      <c r="A73" s="12">
        <f>IF(A26="Datum",Akt!D75,IF($C73=1,A72+1,A72))</f>
        <v>44203</v>
      </c>
      <c r="B73" s="28">
        <v>3</v>
      </c>
      <c r="C73">
        <v>3</v>
      </c>
      <c r="D73" t="str">
        <f>IF($C73=3,Akt!B82)</f>
        <v>Pikantní paprikáš z vepřového masa (klobása), těstoviny</v>
      </c>
      <c r="E73" s="29"/>
    </row>
    <row r="74" spans="1:5" ht="12.75" customHeight="1">
      <c r="A74" s="12">
        <f>IF(A28="Datum",Akt!D76,IF($C74=1,A73+1,A73))</f>
        <v>44203</v>
      </c>
      <c r="B74" s="28">
        <v>3</v>
      </c>
      <c r="C74">
        <v>4</v>
      </c>
      <c r="D74" t="str">
        <f>IF($C74=4,Akt!B83)</f>
        <v>Domácí buchty s tvarohem, mákem a povidly, pitíčko</v>
      </c>
      <c r="E74" s="29"/>
    </row>
    <row r="75" spans="1:5" ht="12.75" customHeight="1">
      <c r="A75" s="12">
        <f>IF(A29="Datum",Akt!D77,IF($C75=1,A74+1,A74))</f>
        <v>44203</v>
      </c>
      <c r="B75" s="28">
        <v>3</v>
      </c>
      <c r="C75">
        <v>5</v>
      </c>
      <c r="D75" t="str">
        <f>IF($C75=5,Akt!B84)</f>
        <v>Zapečené brambory s mletým hovězím masem (cibule,česnek,kečup,sýr), okurka</v>
      </c>
      <c r="E75" s="29"/>
    </row>
    <row r="76" spans="1:5" ht="12.75" customHeight="1">
      <c r="A76" s="12">
        <f>IF(A30="Datum",Akt!D79,IF($C76=1,A75+1,A75))</f>
        <v>44203</v>
      </c>
      <c r="B76" s="28">
        <v>3</v>
      </c>
      <c r="C76">
        <v>6</v>
      </c>
      <c r="D76" t="str">
        <f>IF($C76=6,Akt!B85)</f>
        <v>Přírodní kuřecí steak se šunkou a sýrem, hranolky</v>
      </c>
      <c r="E76" s="29"/>
    </row>
    <row r="77" spans="1:5" ht="12.75" customHeight="1">
      <c r="A77" s="12">
        <f>IF(A31="Datum",Akt!D80,IF($C77=1,A76+1,A76))</f>
        <v>44203</v>
      </c>
      <c r="B77" s="28">
        <v>3</v>
      </c>
      <c r="C77">
        <v>7</v>
      </c>
      <c r="D77" t="str">
        <f>IF($C77=7,Akt!B86)</f>
        <v>Plátek dušené šunky, salát z červené čočky (mrkev,č.cibule,celer,pórek,olivový olej,citron)</v>
      </c>
      <c r="E77" s="29"/>
    </row>
    <row r="78" spans="1:5" ht="12.75" customHeight="1">
      <c r="A78" s="12">
        <f>IF(A32="Datum",Akt!D81,IF($C78=1,A77+1,A77))</f>
        <v>44203</v>
      </c>
      <c r="B78" s="28">
        <v>3</v>
      </c>
      <c r="C78">
        <v>8</v>
      </c>
      <c r="D78" t="str">
        <f>IF($C77=7,Akt!B87)</f>
        <v>Pikantní kuřecí směs(rajčata,paprika,feferonky,chilli,protlak),bramboráčky(6ks)</v>
      </c>
      <c r="E78" s="29"/>
    </row>
    <row r="79" spans="1:5" ht="12.75" customHeight="1">
      <c r="A79" s="12">
        <f>IF(A32="Datum",Akt!D81,IF($C79=1,A77+1,A77))</f>
        <v>44204</v>
      </c>
      <c r="B79" s="28">
        <v>3</v>
      </c>
      <c r="C79">
        <v>1</v>
      </c>
      <c r="D79" t="str">
        <f>IF($C79=1,Akt!B89)</f>
        <v>Hovězí guláš (majoránka,česnek,feferonky), houskový knedlík</v>
      </c>
      <c r="E79" s="29"/>
    </row>
    <row r="80" spans="1:5" ht="12.75" customHeight="1">
      <c r="A80" s="12">
        <f>IF(A33="Datum",Akt!D82,IF($C80=1,A79+1,A79))</f>
        <v>44204</v>
      </c>
      <c r="B80" s="28">
        <v>3</v>
      </c>
      <c r="C80">
        <v>2</v>
      </c>
      <c r="D80" t="str">
        <f>IF($C80=2,Akt!B90)</f>
        <v>Smažený sekaný holandský řízek (v.maso,eidam), brambory,okurka</v>
      </c>
      <c r="E80" s="29"/>
    </row>
    <row r="81" spans="1:5" ht="12.75" customHeight="1">
      <c r="A81" s="12">
        <f>IF(A34="Datum",Akt!D83,IF($C81=1,A80+1,A80))</f>
        <v>44204</v>
      </c>
      <c r="B81" s="28">
        <v>3</v>
      </c>
      <c r="C81">
        <v>3</v>
      </c>
      <c r="D81" t="str">
        <f>IF($C81=3,Akt!B91)</f>
        <v>Masová směs TRIKOLÓRA (kuřecí,vepřové a uzené maso,papriky,pórek,žampióny), rýže</v>
      </c>
      <c r="E81" s="29"/>
    </row>
    <row r="82" spans="1:5" ht="12.75" customHeight="1">
      <c r="A82" s="12">
        <f>IF(A35="Datum",Akt!D84,IF($C82=1,A81+1,A81))</f>
        <v>44204</v>
      </c>
      <c r="B82" s="28">
        <v>3</v>
      </c>
      <c r="C82">
        <v>4</v>
      </c>
      <c r="D82" t="str">
        <f>IF($C82=4,Akt!B92)</f>
        <v>Mexické chilli con carné (3 druhy fazolí,v.plec,klobása,uzenina,cibule), chléb</v>
      </c>
      <c r="E82" s="29"/>
    </row>
    <row r="83" spans="1:5" ht="12.75" customHeight="1">
      <c r="A83" s="12">
        <f>IF(A37="Datum",Akt!D85,IF($C83=1,A82+1,A82))</f>
        <v>44204</v>
      </c>
      <c r="B83" s="28">
        <v>3</v>
      </c>
      <c r="C83">
        <v>5</v>
      </c>
      <c r="D83" t="str">
        <f>IF($C83=5,Akt!B93)</f>
        <v xml:space="preserve">Salát Rumcajs (šunkový salám,okurky,cibule,majonéza,feferony,hořčice), pečivo </v>
      </c>
      <c r="E83" s="29"/>
    </row>
    <row r="84" spans="1:5" ht="12.75" customHeight="1">
      <c r="A84" s="12">
        <f>IF(A38="Datum",Akt!D86,IF($C84=1,A83+1,A83))</f>
        <v>44204</v>
      </c>
      <c r="B84" s="28">
        <v>3</v>
      </c>
      <c r="C84">
        <v>6</v>
      </c>
      <c r="D84" t="str">
        <f>IF($C84=6,Akt!B94)</f>
        <v>Kuřecí ražniči (slanina,červená cibule,paprika), brambory</v>
      </c>
      <c r="E84" s="29"/>
    </row>
    <row r="85" spans="1:5" ht="12.75" customHeight="1">
      <c r="A85" s="12">
        <f>IF(A39="Datum",Akt!D88,IF($C85=1,A84+1,A84))</f>
        <v>44204</v>
      </c>
      <c r="B85" s="28">
        <v>3</v>
      </c>
      <c r="C85">
        <v>7</v>
      </c>
      <c r="D85" t="str">
        <f>IF($C85=7,Akt!B95)</f>
        <v>Vepřová pečeně ve šťávě, šunková rýže</v>
      </c>
      <c r="E85" s="29"/>
    </row>
    <row r="86" spans="1:5" ht="12.75" customHeight="1">
      <c r="A86" s="12">
        <f>IF(A40="Datum",Akt!D89,IF($C86=1,A85+1,A85))</f>
        <v>44204</v>
      </c>
      <c r="B86" s="28">
        <v>3</v>
      </c>
      <c r="C86">
        <v>8</v>
      </c>
      <c r="D86" t="str">
        <f>IF($C85=7,Akt!B96)</f>
        <v>Smažené "QUATTRO"(vepřové,kuřecí,sýr cihla,hermelín),brambor,tatarská omáčka</v>
      </c>
      <c r="E86" s="29"/>
    </row>
    <row r="87" spans="1:5" ht="12.75" customHeight="1">
      <c r="A87" s="12">
        <f>IF(A40="Datum",Akt!D89,IF($C87=1,A85+1,A85))</f>
        <v>44205</v>
      </c>
      <c r="B87" s="28">
        <v>3</v>
      </c>
      <c r="C87">
        <v>1</v>
      </c>
      <c r="D87" t="str">
        <f>IF($C87=1,Akt!B98)</f>
        <v>Hovězí guláš (majoránka,česnek,feferonky), houskový knedlík</v>
      </c>
      <c r="E87" s="29"/>
    </row>
    <row r="88" spans="1:5" ht="12.75" customHeight="1">
      <c r="A88" s="12">
        <f>IF(A41="Datum",Akt!D90,IF($C88=1,A87+1,A87))</f>
        <v>44205</v>
      </c>
      <c r="B88" s="28">
        <v>3</v>
      </c>
      <c r="C88">
        <v>2</v>
      </c>
      <c r="D88" t="str">
        <f>IF($C88=2,Akt!B99)</f>
        <v>Smažený sekaný holandský řízek (v.maso,eidam), brambory,okurka</v>
      </c>
      <c r="E88" s="29"/>
    </row>
    <row r="89" spans="1:5" ht="12.75" customHeight="1">
      <c r="A89" s="12">
        <f>IF(A42="Datum",Akt!D91,IF($C89=1,A88+1,A88))</f>
        <v>44205</v>
      </c>
      <c r="B89" s="28">
        <v>3</v>
      </c>
      <c r="C89">
        <v>3</v>
      </c>
      <c r="D89" t="str">
        <f>IF($C89=3,Akt!B100)</f>
        <v>Masová směs TRIKOLÓRA (kuřecí,vepřové a uzené maso,papriky,pórek,žampióny), rýže</v>
      </c>
      <c r="E89" s="29"/>
    </row>
    <row r="90" spans="1:5" ht="12.75" customHeight="1">
      <c r="A90" s="12">
        <f>IF(A43="Datum",Akt!D92,IF($C90=1,A89+1,A89))</f>
        <v>44205</v>
      </c>
      <c r="B90" s="28">
        <v>3</v>
      </c>
      <c r="C90">
        <v>4</v>
      </c>
      <c r="D90" t="str">
        <f>IF($C90=4,Akt!B101)</f>
        <v>Mexické chilli con carné (3 druhy fazolí,v.plec,klobása,uzenina,cibule), chléb</v>
      </c>
      <c r="E90" s="29"/>
    </row>
    <row r="91" spans="1:5" ht="12.75" customHeight="1">
      <c r="A91" s="12">
        <f>IF(A44="Datum",Akt!D93,IF($C91=1,A90+1,A90))</f>
        <v>44205</v>
      </c>
      <c r="B91" s="28">
        <v>3</v>
      </c>
      <c r="C91">
        <v>5</v>
      </c>
      <c r="D91" t="str">
        <f>IF($C91=5,Akt!B102)</f>
        <v xml:space="preserve">Salát Rumcajs (šunkový salám,okurky,cibule,majonéza,feferony,hořčice), pečivo </v>
      </c>
      <c r="E91" s="29"/>
    </row>
    <row r="92" spans="1:5" ht="12.75" customHeight="1">
      <c r="A92" s="12">
        <f>IF(A46="Datum",Akt!D94,IF($C92=1,A91+1,A91))</f>
        <v>44205</v>
      </c>
      <c r="B92" s="28">
        <v>3</v>
      </c>
      <c r="C92">
        <v>6</v>
      </c>
      <c r="D92" t="str">
        <f>IF($C92=6,Akt!B103)</f>
        <v>Kuřecí ražniči (slanina,červená cibule,paprika), brambory</v>
      </c>
      <c r="E92" s="29"/>
    </row>
    <row r="93" spans="1:5" ht="12.75" customHeight="1">
      <c r="A93" s="12">
        <f>IF(A47="Datum",Akt!D95,IF($C93=1,A92+1,A92))</f>
        <v>44205</v>
      </c>
      <c r="B93" s="28">
        <v>3</v>
      </c>
      <c r="C93">
        <v>7</v>
      </c>
      <c r="D93" t="str">
        <f>IF($C93=7,Akt!B104)</f>
        <v>Vepřová pečeně ve šťávě, šunková rýže</v>
      </c>
      <c r="E93" s="29"/>
    </row>
    <row r="94" spans="1:5" ht="12.75" customHeight="1">
      <c r="A94" s="12">
        <f>IF(A48="Datum",Akt!D96,IF($C94=1,A93+1,A93))</f>
        <v>44205</v>
      </c>
      <c r="B94" s="28">
        <v>3</v>
      </c>
      <c r="C94">
        <v>8</v>
      </c>
      <c r="D94" t="str">
        <f>IF($C93=7,Akt!B105)</f>
        <v>Smažené "QUATTRO"(vepřové,kuřecí,sýr cihla,hermelín),brambor,tatarská omáčka</v>
      </c>
      <c r="E94" s="29"/>
    </row>
    <row r="95" spans="1:5" ht="12.75" customHeight="1">
      <c r="A95" s="12">
        <f>IF(A48="Datum",Akt!D97,IF($C95=1,A93+1,A93))</f>
        <v>44206</v>
      </c>
      <c r="B95" s="28">
        <v>3</v>
      </c>
      <c r="C95">
        <v>1</v>
      </c>
      <c r="D95" t="str">
        <f>IF($C95=1,Akt!B107)</f>
        <v>Hovězí guláš (majoránka,česnek,feferonky), houskový knedlík</v>
      </c>
      <c r="E95" s="29"/>
    </row>
    <row r="96" spans="1:5" ht="12.75" customHeight="1">
      <c r="A96" s="12">
        <f>IF(A49="Datum",Akt!D98,IF($C96=1,A95+1,A95))</f>
        <v>44206</v>
      </c>
      <c r="B96" s="28">
        <v>3</v>
      </c>
      <c r="C96">
        <v>2</v>
      </c>
      <c r="D96" t="str">
        <f>IF($C96=2,Akt!B108)</f>
        <v>Smažený sekaný holandský řízek (v.maso,eidam), brambory,okurka</v>
      </c>
      <c r="E96" s="29"/>
    </row>
    <row r="97" spans="1:5" ht="12.75" customHeight="1">
      <c r="A97" s="12">
        <f>IF(A50="Datum",Akt!D99,IF($C97=1,A96+1,A96))</f>
        <v>44206</v>
      </c>
      <c r="B97" s="28">
        <v>3</v>
      </c>
      <c r="C97">
        <v>3</v>
      </c>
      <c r="D97" t="str">
        <f>IF($C97=3,Akt!B109)</f>
        <v>Masová směs TRIKOLÓRA (kuřecí,vepřové a uzené maso,papriky,pórek,žampióny), rýže</v>
      </c>
      <c r="E97" s="29"/>
    </row>
    <row r="98" spans="1:5" ht="12.75" customHeight="1">
      <c r="A98" s="12">
        <f>IF(A51="Datum",Akt!D100,IF($C98=1,A97+1,A97))</f>
        <v>44206</v>
      </c>
      <c r="B98" s="28">
        <v>3</v>
      </c>
      <c r="C98">
        <v>4</v>
      </c>
      <c r="D98" t="str">
        <f>IF($C98=4,Akt!B110)</f>
        <v>Mexické chilli con carné (3 druhy fazolí,v.plec,klobása,uzenina,cibule), chléb</v>
      </c>
      <c r="E98" s="29"/>
    </row>
    <row r="99" spans="1:5" ht="12.75" customHeight="1">
      <c r="A99" s="12">
        <f>IF(A52="Datum",Akt!D101,IF($C99=1,A98+1,A98))</f>
        <v>44206</v>
      </c>
      <c r="B99" s="28">
        <v>3</v>
      </c>
      <c r="C99">
        <v>5</v>
      </c>
      <c r="D99" t="str">
        <f>IF($C99=5,Akt!B111)</f>
        <v xml:space="preserve">Salát Rumcajs (šunkový salám,okurky,cibule,majonéza,feferony,hořčice), pečivo </v>
      </c>
      <c r="E99" s="29"/>
    </row>
    <row r="100" spans="1:5" ht="12.75" customHeight="1">
      <c r="A100" s="12">
        <f>IF(A53="Datum",Akt!D102,IF($C100=1,A99+1,A99))</f>
        <v>44206</v>
      </c>
      <c r="B100" s="28">
        <v>3</v>
      </c>
      <c r="C100">
        <v>6</v>
      </c>
      <c r="D100" t="str">
        <f>IF($C100=6,Akt!B112)</f>
        <v>Kuřecí ražniči (slanina,červená cibule,paprika), brambory</v>
      </c>
      <c r="E100" s="29"/>
    </row>
    <row r="101" spans="1:5" ht="12.75" customHeight="1">
      <c r="A101" s="12">
        <f>IF(A55="Datum",Akt!D103,IF($C101=1,A100+1,A100))</f>
        <v>44206</v>
      </c>
      <c r="B101" s="28">
        <v>3</v>
      </c>
      <c r="C101">
        <v>7</v>
      </c>
      <c r="D101" t="str">
        <f>IF($C101=7,Akt!B113)</f>
        <v>Vepřová pečeně ve šťávě, šunková rýže</v>
      </c>
      <c r="E101" s="29"/>
    </row>
    <row r="102" spans="1:5">
      <c r="A102" s="12">
        <f>IF(A56="Datum",Akt!D104,IF($C102=1,A101+1,A101))</f>
        <v>44206</v>
      </c>
      <c r="B102" s="28">
        <v>3</v>
      </c>
      <c r="C102">
        <v>8</v>
      </c>
      <c r="D102" t="str">
        <f>IF($C101=7,Akt!B114)</f>
        <v>Smažené "QUATTRO"(vepřové,kuřecí,sýr cihla,hermelín),brambor,tatarská omáčka</v>
      </c>
    </row>
  </sheetData>
  <phoneticPr fontId="14" type="noConversion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</vt:lpstr>
      <vt:lpstr>Vzor_dat</vt:lpstr>
      <vt:lpstr>Akt!Oblast_tisku</vt:lpstr>
      <vt:lpstr>Vzor_dat!Oblast_tisku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Pája</dc:creator>
  <cp:lastModifiedBy>Admin</cp:lastModifiedBy>
  <cp:lastPrinted>2020-04-29T10:10:43Z</cp:lastPrinted>
  <dcterms:created xsi:type="dcterms:W3CDTF">2010-11-10T10:34:37Z</dcterms:created>
  <dcterms:modified xsi:type="dcterms:W3CDTF">2020-12-04T13:23:26Z</dcterms:modified>
</cp:coreProperties>
</file>